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Ofa\007相談所\01共通\07税務\R3固定資産税・都市計画税減免\R3年固定資産税減免相談窓口\"/>
    </mc:Choice>
  </mc:AlternateContent>
  <xr:revisionPtr revIDLastSave="0" documentId="13_ncr:1_{98F6CA04-978A-49AE-A9C9-7F2800462A35}" xr6:coauthVersionLast="45" xr6:coauthVersionMax="45" xr10:uidLastSave="{00000000-0000-0000-0000-000000000000}"/>
  <bookViews>
    <workbookView xWindow="-120" yWindow="-120" windowWidth="20730" windowHeight="11160" xr2:uid="{00000000-000D-0000-FFFF-FFFF00000000}"/>
  </bookViews>
  <sheets>
    <sheet name="①確認書" sheetId="1" r:id="rId1"/>
    <sheet name="②申告書" sheetId="2" r:id="rId2"/>
    <sheet name="③特例対象資産一覧" sheetId="3" r:id="rId3"/>
  </sheets>
  <definedNames>
    <definedName name="_xlnm.Print_Area" localSheetId="0">①確認書!$A$2:$J$45</definedName>
    <definedName name="_xlnm.Print_Area" localSheetId="1">②申告書!$A$6:$AF$77</definedName>
    <definedName name="_xlnm.Print_Area" localSheetId="2">③特例対象資産一覧!$A$1:$E$23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2" l="1"/>
  <c r="V10" i="2"/>
  <c r="V11" i="2"/>
  <c r="V9" i="2"/>
  <c r="J36" i="1" l="1"/>
  <c r="I36" i="1"/>
  <c r="H36" i="1"/>
  <c r="G36" i="1"/>
  <c r="F36" i="1"/>
  <c r="E36" i="1"/>
  <c r="D36" i="1"/>
  <c r="J37" i="1" l="1"/>
  <c r="V8" i="2"/>
  <c r="U30" i="1"/>
  <c r="U31" i="1"/>
  <c r="U29" i="1"/>
  <c r="U27" i="1"/>
  <c r="U28" i="1"/>
  <c r="U26" i="1"/>
  <c r="S30" i="1"/>
  <c r="S31" i="1"/>
  <c r="S29" i="1"/>
  <c r="S27" i="1"/>
  <c r="S28" i="1"/>
  <c r="S26" i="1"/>
  <c r="R30" i="1"/>
  <c r="R31" i="1"/>
  <c r="R29" i="1"/>
  <c r="R27" i="1"/>
  <c r="R28" i="1"/>
  <c r="R26" i="1"/>
  <c r="Q30" i="1"/>
  <c r="Q31" i="1"/>
  <c r="Q29" i="1"/>
  <c r="Q28" i="1"/>
  <c r="Q27" i="1"/>
  <c r="Q26" i="1"/>
  <c r="U25" i="1"/>
  <c r="U24" i="1"/>
  <c r="S25" i="1"/>
  <c r="S24" i="1"/>
  <c r="R25" i="1"/>
  <c r="R24" i="1"/>
  <c r="Q25" i="1"/>
  <c r="Q24" i="1"/>
  <c r="P20" i="1"/>
  <c r="Q20" i="1"/>
  <c r="R20" i="1"/>
  <c r="S20" i="1"/>
  <c r="T20" i="1"/>
  <c r="U20" i="1"/>
  <c r="O20" i="1"/>
  <c r="V20" i="1" l="1"/>
  <c r="J20" i="1"/>
  <c r="S4" i="1" s="1"/>
  <c r="O29" i="1" s="1"/>
  <c r="U7" i="1"/>
  <c r="U8" i="1"/>
  <c r="U9" i="1"/>
  <c r="U10" i="1"/>
  <c r="U11" i="1"/>
  <c r="U12" i="1"/>
  <c r="U6" i="1"/>
  <c r="H19" i="1"/>
  <c r="I19" i="1"/>
  <c r="G19" i="1"/>
  <c r="P29" i="1"/>
  <c r="P30" i="1"/>
  <c r="P31" i="1"/>
  <c r="T29" i="1"/>
  <c r="T30" i="1"/>
  <c r="T31" i="1"/>
  <c r="V29" i="1" l="1"/>
  <c r="F23" i="2"/>
  <c r="V12" i="1"/>
  <c r="V11" i="1"/>
  <c r="T25" i="1" s="1"/>
  <c r="B26" i="2" l="1"/>
  <c r="U23" i="2"/>
  <c r="L23" i="2"/>
  <c r="N23" i="2" s="1"/>
  <c r="C25" i="2"/>
  <c r="R25" i="2" s="1"/>
  <c r="P25" i="1"/>
  <c r="R23" i="2" l="1"/>
  <c r="AA23" i="2"/>
  <c r="AC23" i="2" s="1"/>
  <c r="H25" i="2"/>
  <c r="W25" i="2" s="1"/>
  <c r="M25" i="2"/>
  <c r="AB25" i="2" s="1"/>
  <c r="U22" i="1"/>
  <c r="U23" i="1"/>
  <c r="J21" i="1"/>
  <c r="S5" i="1" s="1"/>
  <c r="O30" i="1" s="1"/>
  <c r="V30" i="1" s="1"/>
  <c r="G26" i="2" s="1"/>
  <c r="J22" i="1"/>
  <c r="S6" i="1" s="1"/>
  <c r="O31" i="1" s="1"/>
  <c r="V31" i="1" s="1"/>
  <c r="L26" i="2" s="1"/>
  <c r="J23" i="1"/>
  <c r="S7" i="1" s="1"/>
  <c r="J24" i="1"/>
  <c r="S8" i="1" s="1"/>
  <c r="J25" i="1"/>
  <c r="S9" i="1" s="1"/>
  <c r="J26" i="1"/>
  <c r="S10" i="1" s="1"/>
  <c r="J27" i="1"/>
  <c r="S11" i="1" s="1"/>
  <c r="J28" i="1"/>
  <c r="S12" i="1" s="1"/>
  <c r="E20" i="1"/>
  <c r="R4" i="1" s="1"/>
  <c r="O26" i="1" s="1"/>
  <c r="E21" i="1"/>
  <c r="R5" i="1" s="1"/>
  <c r="O27" i="1" s="1"/>
  <c r="E22" i="1"/>
  <c r="R6" i="1" s="1"/>
  <c r="O28" i="1" s="1"/>
  <c r="E23" i="1"/>
  <c r="R7" i="1" s="1"/>
  <c r="E24" i="1"/>
  <c r="R8" i="1" s="1"/>
  <c r="E25" i="1"/>
  <c r="R9" i="1" s="1"/>
  <c r="E26" i="1"/>
  <c r="R10" i="1" s="1"/>
  <c r="E27" i="1"/>
  <c r="R11" i="1" s="1"/>
  <c r="E28" i="1"/>
  <c r="R12" i="1" s="1"/>
  <c r="P26" i="1"/>
  <c r="P27" i="1"/>
  <c r="P28" i="1"/>
  <c r="T26" i="1"/>
  <c r="T27" i="1"/>
  <c r="T28" i="1"/>
  <c r="V7" i="1" l="1"/>
  <c r="V6" i="1"/>
  <c r="O25" i="1" s="1"/>
  <c r="V25" i="1" s="1"/>
  <c r="V10" i="1"/>
  <c r="V9" i="1"/>
  <c r="V8" i="1"/>
  <c r="V28" i="1"/>
  <c r="AA26" i="2" s="1"/>
  <c r="V27" i="1"/>
  <c r="V26" i="2" s="1"/>
  <c r="V26" i="1"/>
  <c r="Q26" i="2" s="1"/>
  <c r="U21" i="1"/>
  <c r="T8" i="1"/>
  <c r="T6" i="1"/>
  <c r="T11" i="1"/>
  <c r="T7" i="1"/>
  <c r="T12" i="1"/>
  <c r="W12" i="1" s="1"/>
  <c r="J35" i="1" s="1"/>
  <c r="T10" i="1"/>
  <c r="T9" i="1"/>
  <c r="W9" i="1" s="1"/>
  <c r="W10" i="1" l="1"/>
  <c r="W6" i="1"/>
  <c r="D35" i="1" s="1"/>
  <c r="O24" i="1"/>
  <c r="W8" i="1"/>
  <c r="F35" i="1" s="1"/>
  <c r="F34" i="1" s="1"/>
  <c r="W11" i="1"/>
  <c r="I35" i="1" s="1"/>
  <c r="T24" i="1"/>
  <c r="J33" i="1"/>
  <c r="J34" i="1"/>
  <c r="P24" i="1"/>
  <c r="W7" i="1"/>
  <c r="E35" i="1" s="1"/>
  <c r="Q23" i="1"/>
  <c r="H35" i="1"/>
  <c r="G35" i="1"/>
  <c r="Q22" i="1"/>
  <c r="Q21" i="1"/>
  <c r="F33" i="1" l="1"/>
  <c r="B28" i="2"/>
  <c r="Q28" i="2"/>
  <c r="V24" i="1"/>
  <c r="U17" i="1"/>
  <c r="U18" i="1" s="1"/>
  <c r="P23" i="1"/>
  <c r="E33" i="1"/>
  <c r="P21" i="1" s="1"/>
  <c r="E34" i="1"/>
  <c r="P22" i="1" s="1"/>
  <c r="T23" i="1"/>
  <c r="I33" i="1"/>
  <c r="T21" i="1" s="1"/>
  <c r="I34" i="1"/>
  <c r="T22" i="1" s="1"/>
  <c r="O23" i="1"/>
  <c r="D34" i="1"/>
  <c r="D33" i="1"/>
  <c r="R23" i="1"/>
  <c r="G33" i="1"/>
  <c r="G34" i="1"/>
  <c r="S23" i="1"/>
  <c r="H33" i="1"/>
  <c r="H34" i="1"/>
  <c r="S21" i="1"/>
  <c r="S22" i="1"/>
  <c r="R21" i="1"/>
  <c r="R22" i="1"/>
  <c r="O22" i="1"/>
  <c r="Q17" i="1"/>
  <c r="Q18" i="1" s="1"/>
  <c r="V23" i="1" l="1"/>
  <c r="V22" i="1"/>
  <c r="O17" i="1"/>
  <c r="O18" i="1" s="1"/>
  <c r="O21" i="1"/>
  <c r="V21" i="1" s="1"/>
  <c r="S17" i="1"/>
  <c r="S18" i="1" s="1"/>
  <c r="T17" i="1"/>
  <c r="T18" i="1" s="1"/>
  <c r="R17" i="1"/>
  <c r="R18" i="1" s="1"/>
  <c r="P17" i="1"/>
  <c r="P18" i="1" s="1"/>
  <c r="B30" i="2" l="1"/>
  <c r="C34" i="2" s="1"/>
  <c r="V18" i="1"/>
  <c r="J38" i="1" s="1"/>
  <c r="C32" i="2" l="1"/>
</calcChain>
</file>

<file path=xl/sharedStrings.xml><?xml version="1.0" encoding="utf-8"?>
<sst xmlns="http://schemas.openxmlformats.org/spreadsheetml/2006/main" count="270" uniqueCount="187">
  <si>
    <t>２．固定資産税の支払い有無</t>
    <rPh sb="2" eb="7">
      <t>コテイシサンゼイ</t>
    </rPh>
    <rPh sb="8" eb="10">
      <t>シハラ</t>
    </rPh>
    <rPh sb="11" eb="13">
      <t>ウム</t>
    </rPh>
    <phoneticPr fontId="2"/>
  </si>
  <si>
    <t>２０１９年</t>
    <rPh sb="4" eb="5">
      <t>ネン</t>
    </rPh>
    <phoneticPr fontId="2"/>
  </si>
  <si>
    <t>２月</t>
    <rPh sb="1" eb="2">
      <t>ガツ</t>
    </rPh>
    <phoneticPr fontId="2"/>
  </si>
  <si>
    <t>３月</t>
    <rPh sb="1" eb="2">
      <t>ガツ</t>
    </rPh>
    <phoneticPr fontId="2"/>
  </si>
  <si>
    <t>４月</t>
  </si>
  <si>
    <t>５月</t>
  </si>
  <si>
    <t>６月</t>
  </si>
  <si>
    <t>７月</t>
  </si>
  <si>
    <t>８月</t>
  </si>
  <si>
    <t>９月</t>
  </si>
  <si>
    <t>１０月</t>
  </si>
  <si>
    <t>２０２０年</t>
    <rPh sb="4" eb="5">
      <t>ネン</t>
    </rPh>
    <phoneticPr fontId="2"/>
  </si>
  <si>
    <t>対象月</t>
    <rPh sb="0" eb="2">
      <t>タイショウ</t>
    </rPh>
    <rPh sb="2" eb="3">
      <t>ツキ</t>
    </rPh>
    <phoneticPr fontId="2"/>
  </si>
  <si>
    <t>2-4月</t>
    <rPh sb="3" eb="4">
      <t>ガツ</t>
    </rPh>
    <phoneticPr fontId="2"/>
  </si>
  <si>
    <t>3-5月</t>
    <rPh sb="3" eb="4">
      <t>ガツ</t>
    </rPh>
    <phoneticPr fontId="2"/>
  </si>
  <si>
    <t>4-6月</t>
    <rPh sb="3" eb="4">
      <t>ガツ</t>
    </rPh>
    <phoneticPr fontId="2"/>
  </si>
  <si>
    <t>5-7月</t>
    <rPh sb="3" eb="4">
      <t>ガツ</t>
    </rPh>
    <phoneticPr fontId="2"/>
  </si>
  <si>
    <t>6-8月</t>
    <rPh sb="3" eb="4">
      <t>ガツ</t>
    </rPh>
    <phoneticPr fontId="2"/>
  </si>
  <si>
    <t>7-9月</t>
    <rPh sb="3" eb="4">
      <t>ガツ</t>
    </rPh>
    <phoneticPr fontId="2"/>
  </si>
  <si>
    <t>8-10月</t>
    <rPh sb="4" eb="5">
      <t>ガツ</t>
    </rPh>
    <phoneticPr fontId="2"/>
  </si>
  <si>
    <t>個人事業　：常時使用する従業員数が1000人以下</t>
    <rPh sb="0" eb="2">
      <t>コジン</t>
    </rPh>
    <rPh sb="2" eb="4">
      <t>ジギョウ</t>
    </rPh>
    <rPh sb="6" eb="10">
      <t>ジョウジシヨウ</t>
    </rPh>
    <rPh sb="12" eb="16">
      <t>ジュウギョウインスウ</t>
    </rPh>
    <rPh sb="21" eb="22">
      <t>ニン</t>
    </rPh>
    <rPh sb="22" eb="24">
      <t>イカ</t>
    </rPh>
    <phoneticPr fontId="2"/>
  </si>
  <si>
    <t>法人　　　：資本金1億円以下かつ従業員数1000人以下</t>
    <rPh sb="0" eb="2">
      <t>ホウジン</t>
    </rPh>
    <rPh sb="6" eb="9">
      <t>シホンキン</t>
    </rPh>
    <rPh sb="10" eb="12">
      <t>オクエン</t>
    </rPh>
    <rPh sb="12" eb="14">
      <t>イカ</t>
    </rPh>
    <rPh sb="16" eb="20">
      <t>ジュウギョウインスウ</t>
    </rPh>
    <rPh sb="24" eb="27">
      <t>ニンイカ</t>
    </rPh>
    <phoneticPr fontId="2"/>
  </si>
  <si>
    <t>上記内容に相違ございません。</t>
    <rPh sb="0" eb="2">
      <t>ジョウキ</t>
    </rPh>
    <rPh sb="2" eb="4">
      <t>ナイヨウ</t>
    </rPh>
    <rPh sb="5" eb="7">
      <t>ソウイ</t>
    </rPh>
    <phoneticPr fontId="2"/>
  </si>
  <si>
    <r>
      <t>課税対象となる事業用家屋及び償却資産がある。（</t>
    </r>
    <r>
      <rPr>
        <b/>
        <u/>
        <sz val="11"/>
        <color theme="1"/>
        <rFont val="游ゴシック"/>
        <family val="3"/>
        <charset val="128"/>
        <scheme val="minor"/>
      </rPr>
      <t>土地を除く</t>
    </r>
    <r>
      <rPr>
        <sz val="11"/>
        <color theme="1"/>
        <rFont val="游ゴシック"/>
        <family val="2"/>
        <charset val="128"/>
        <scheme val="minor"/>
      </rPr>
      <t>）</t>
    </r>
    <rPh sb="0" eb="4">
      <t>カゼイタイショウ</t>
    </rPh>
    <rPh sb="7" eb="12">
      <t>ジギョウヨウカオク</t>
    </rPh>
    <rPh sb="12" eb="13">
      <t>オヨ</t>
    </rPh>
    <rPh sb="14" eb="16">
      <t>ショウキャク</t>
    </rPh>
    <rPh sb="16" eb="18">
      <t>シサン</t>
    </rPh>
    <rPh sb="23" eb="25">
      <t>トチ</t>
    </rPh>
    <rPh sb="26" eb="27">
      <t>ノゾ</t>
    </rPh>
    <phoneticPr fontId="2"/>
  </si>
  <si>
    <t>2月</t>
    <rPh sb="1" eb="2">
      <t>ガツ</t>
    </rPh>
    <phoneticPr fontId="2"/>
  </si>
  <si>
    <t>3月</t>
  </si>
  <si>
    <t>4月</t>
  </si>
  <si>
    <t>5月</t>
  </si>
  <si>
    <t>6月</t>
  </si>
  <si>
    <t>7月</t>
  </si>
  <si>
    <t>8月</t>
  </si>
  <si>
    <t>9月</t>
  </si>
  <si>
    <t>10月</t>
  </si>
  <si>
    <t>2019年</t>
    <rPh sb="4" eb="5">
      <t>ネン</t>
    </rPh>
    <phoneticPr fontId="2"/>
  </si>
  <si>
    <t>2020年</t>
    <rPh sb="4" eb="5">
      <t>ネン</t>
    </rPh>
    <phoneticPr fontId="2"/>
  </si>
  <si>
    <t>収入1</t>
    <rPh sb="0" eb="2">
      <t>シュウニュウ</t>
    </rPh>
    <phoneticPr fontId="2"/>
  </si>
  <si>
    <t>収入2</t>
    <rPh sb="0" eb="2">
      <t>シュウニュウ</t>
    </rPh>
    <phoneticPr fontId="2"/>
  </si>
  <si>
    <t>収入3</t>
    <rPh sb="0" eb="2">
      <t>シュウニュウ</t>
    </rPh>
    <phoneticPr fontId="2"/>
  </si>
  <si>
    <t>合計</t>
    <rPh sb="0" eb="2">
      <t>ゴウケイ</t>
    </rPh>
    <phoneticPr fontId="2"/>
  </si>
  <si>
    <t>試算
可否</t>
    <rPh sb="0" eb="2">
      <t>シサン</t>
    </rPh>
    <rPh sb="3" eb="5">
      <t>カヒ</t>
    </rPh>
    <phoneticPr fontId="2"/>
  </si>
  <si>
    <t>〇</t>
    <phoneticPr fontId="2"/>
  </si>
  <si>
    <t>－</t>
    <phoneticPr fontId="2"/>
  </si>
  <si>
    <t>不動産</t>
    <rPh sb="0" eb="3">
      <t>フドウサン</t>
    </rPh>
    <phoneticPr fontId="2"/>
  </si>
  <si>
    <t>農業</t>
    <rPh sb="0" eb="2">
      <t>ノウギョウ</t>
    </rPh>
    <phoneticPr fontId="2"/>
  </si>
  <si>
    <t>その他</t>
    <rPh sb="2" eb="3">
      <t>タ</t>
    </rPh>
    <phoneticPr fontId="2"/>
  </si>
  <si>
    <t>3カ月</t>
    <rPh sb="2" eb="3">
      <t>ゲツ</t>
    </rPh>
    <phoneticPr fontId="2"/>
  </si>
  <si>
    <t>事業
種別</t>
    <rPh sb="0" eb="2">
      <t>ジギョウ</t>
    </rPh>
    <rPh sb="3" eb="5">
      <t>シュベツ</t>
    </rPh>
    <phoneticPr fontId="2"/>
  </si>
  <si>
    <t>１／２</t>
    <phoneticPr fontId="2"/>
  </si>
  <si>
    <t>全額</t>
    <rPh sb="0" eb="2">
      <t>ゼンガク</t>
    </rPh>
    <phoneticPr fontId="2"/>
  </si>
  <si>
    <t>固定資産税等減免</t>
    <rPh sb="0" eb="2">
      <t>コテイ</t>
    </rPh>
    <rPh sb="2" eb="5">
      <t>シサンゼイ</t>
    </rPh>
    <rPh sb="5" eb="6">
      <t>トウ</t>
    </rPh>
    <rPh sb="6" eb="8">
      <t>ゲンメン</t>
    </rPh>
    <phoneticPr fontId="2"/>
  </si>
  <si>
    <t>機関毎の減免対象可否</t>
    <rPh sb="0" eb="3">
      <t>キカンゴト</t>
    </rPh>
    <rPh sb="4" eb="6">
      <t>ゲンメン</t>
    </rPh>
    <rPh sb="6" eb="8">
      <t>タイショウ</t>
    </rPh>
    <rPh sb="8" eb="10">
      <t>カヒ</t>
    </rPh>
    <phoneticPr fontId="2"/>
  </si>
  <si>
    <r>
      <t>令和2年1~12月において、新たに固定資産を取得した。（</t>
    </r>
    <r>
      <rPr>
        <b/>
        <u/>
        <sz val="11"/>
        <color theme="1"/>
        <rFont val="游ゴシック"/>
        <family val="3"/>
        <charset val="128"/>
        <scheme val="minor"/>
      </rPr>
      <t>土地を除く</t>
    </r>
    <r>
      <rPr>
        <sz val="11"/>
        <color theme="1"/>
        <rFont val="游ゴシック"/>
        <family val="2"/>
        <charset val="128"/>
        <scheme val="minor"/>
      </rPr>
      <t>）</t>
    </r>
    <rPh sb="0" eb="2">
      <t>レイワ</t>
    </rPh>
    <rPh sb="3" eb="4">
      <t>ネン</t>
    </rPh>
    <rPh sb="8" eb="9">
      <t>ガツ</t>
    </rPh>
    <rPh sb="14" eb="15">
      <t>アラ</t>
    </rPh>
    <rPh sb="17" eb="21">
      <t>コテイシサン</t>
    </rPh>
    <rPh sb="22" eb="24">
      <t>シュトク</t>
    </rPh>
    <rPh sb="28" eb="30">
      <t>トチ</t>
    </rPh>
    <rPh sb="31" eb="32">
      <t>ノゾ</t>
    </rPh>
    <phoneticPr fontId="2"/>
  </si>
  <si>
    <t>　　＊固定資産税等の減免処置は令和３年分となります。</t>
    <rPh sb="3" eb="5">
      <t>コテイ</t>
    </rPh>
    <rPh sb="5" eb="8">
      <t>シサンゼイ</t>
    </rPh>
    <rPh sb="8" eb="9">
      <t>トウ</t>
    </rPh>
    <rPh sb="10" eb="12">
      <t>ゲンメン</t>
    </rPh>
    <rPh sb="12" eb="14">
      <t>ショチ</t>
    </rPh>
    <rPh sb="15" eb="17">
      <t>レイワ</t>
    </rPh>
    <rPh sb="18" eb="19">
      <t>ネン</t>
    </rPh>
    <rPh sb="19" eb="20">
      <t>ブン</t>
    </rPh>
    <phoneticPr fontId="2"/>
  </si>
  <si>
    <t>固定資産税・都市計画税の軽減申告に係る売上減少確認書</t>
    <rPh sb="0" eb="5">
      <t>コテイシサンゼイ</t>
    </rPh>
    <rPh sb="6" eb="11">
      <t>トシケイカクゼイ</t>
    </rPh>
    <rPh sb="12" eb="16">
      <t>ケイゲンシンコク</t>
    </rPh>
    <rPh sb="17" eb="18">
      <t>カカ</t>
    </rPh>
    <rPh sb="19" eb="21">
      <t>ウリアゲ</t>
    </rPh>
    <rPh sb="21" eb="23">
      <t>ゲンショウ</t>
    </rPh>
    <rPh sb="23" eb="26">
      <t>カクニンショ</t>
    </rPh>
    <phoneticPr fontId="2"/>
  </si>
  <si>
    <t>■2020年2~10月の任意の連続する3ヵ月の期間の前年同期比較</t>
    <rPh sb="5" eb="6">
      <t>ネン</t>
    </rPh>
    <rPh sb="10" eb="11">
      <t>ガツ</t>
    </rPh>
    <rPh sb="12" eb="14">
      <t>ニンイ</t>
    </rPh>
    <rPh sb="15" eb="17">
      <t>レンゾク</t>
    </rPh>
    <rPh sb="21" eb="22">
      <t>ゲツ</t>
    </rPh>
    <rPh sb="23" eb="25">
      <t>キカン</t>
    </rPh>
    <rPh sb="26" eb="28">
      <t>ゼンネン</t>
    </rPh>
    <rPh sb="28" eb="30">
      <t>ドウキ</t>
    </rPh>
    <rPh sb="30" eb="32">
      <t>ヒカク</t>
    </rPh>
    <phoneticPr fontId="2"/>
  </si>
  <si>
    <t>（取得する資産：</t>
    <rPh sb="1" eb="3">
      <t>シュトク</t>
    </rPh>
    <rPh sb="5" eb="7">
      <t>シサン</t>
    </rPh>
    <phoneticPr fontId="2"/>
  </si>
  <si>
    <t>　）</t>
    <phoneticPr fontId="2"/>
  </si>
  <si>
    <t>申請対象期間</t>
    <rPh sb="0" eb="2">
      <t>シンセイ</t>
    </rPh>
    <rPh sb="2" eb="4">
      <t>タイショウ</t>
    </rPh>
    <rPh sb="4" eb="6">
      <t>キカン</t>
    </rPh>
    <phoneticPr fontId="2"/>
  </si>
  <si>
    <t>３．売上減少割合 　（今年と昨年の月別売上がわかるものをご用意ください。）</t>
    <rPh sb="2" eb="4">
      <t>ウリアゲ</t>
    </rPh>
    <rPh sb="4" eb="6">
      <t>ゲンショウ</t>
    </rPh>
    <rPh sb="6" eb="8">
      <t>ワリアイ</t>
    </rPh>
    <phoneticPr fontId="2"/>
  </si>
  <si>
    <t>印</t>
    <rPh sb="0" eb="1">
      <t>イン</t>
    </rPh>
    <phoneticPr fontId="2"/>
  </si>
  <si>
    <t>令和　　　年　　　月　　　日</t>
    <phoneticPr fontId="2"/>
  </si>
  <si>
    <t>作成日</t>
    <rPh sb="0" eb="3">
      <t>サクセイビ</t>
    </rPh>
    <phoneticPr fontId="2"/>
  </si>
  <si>
    <t>月</t>
    <rPh sb="0" eb="1">
      <t>ツキ</t>
    </rPh>
    <phoneticPr fontId="2"/>
  </si>
  <si>
    <t>日から同年</t>
    <rPh sb="0" eb="1">
      <t>ニチ</t>
    </rPh>
    <rPh sb="3" eb="5">
      <t>ドウネン</t>
    </rPh>
    <phoneticPr fontId="2"/>
  </si>
  <si>
    <t>日</t>
    <rPh sb="0" eb="1">
      <t>ニチ</t>
    </rPh>
    <phoneticPr fontId="2"/>
  </si>
  <si>
    <t>月期</t>
    <rPh sb="0" eb="1">
      <t>ツキ</t>
    </rPh>
    <rPh sb="1" eb="2">
      <t>キ</t>
    </rPh>
    <phoneticPr fontId="2"/>
  </si>
  <si>
    <t>令和２年２月から１０月までの連続する３月を記載</t>
    <phoneticPr fontId="2"/>
  </si>
  <si>
    <t>円</t>
    <rPh sb="0" eb="1">
      <t>エン</t>
    </rPh>
    <phoneticPr fontId="2"/>
  </si>
  <si>
    <t>小数点以下切り捨て</t>
    <rPh sb="0" eb="3">
      <t>ショウスウテン</t>
    </rPh>
    <rPh sb="3" eb="5">
      <t>イカ</t>
    </rPh>
    <rPh sb="5" eb="6">
      <t>キ</t>
    </rPh>
    <rPh sb="7" eb="8">
      <t>ス</t>
    </rPh>
    <phoneticPr fontId="2"/>
  </si>
  <si>
    <t>事業収入割合</t>
    <rPh sb="0" eb="2">
      <t>ジギョウ</t>
    </rPh>
    <rPh sb="2" eb="4">
      <t>シュウニュウ</t>
    </rPh>
    <rPh sb="4" eb="6">
      <t>ワリアイ</t>
    </rPh>
    <phoneticPr fontId="2"/>
  </si>
  <si>
    <t>50%超70%以下</t>
    <rPh sb="3" eb="4">
      <t>チョウ</t>
    </rPh>
    <rPh sb="7" eb="9">
      <t>イカ</t>
    </rPh>
    <phoneticPr fontId="2"/>
  </si>
  <si>
    <t>50%以下</t>
    <rPh sb="3" eb="5">
      <t>イカ</t>
    </rPh>
    <phoneticPr fontId="2"/>
  </si>
  <si>
    <t>事業収入率</t>
    <rPh sb="0" eb="2">
      <t>ジギョウ</t>
    </rPh>
    <rPh sb="2" eb="4">
      <t>シュウニュウ</t>
    </rPh>
    <rPh sb="4" eb="5">
      <t>リツ</t>
    </rPh>
    <phoneticPr fontId="2"/>
  </si>
  <si>
    <t>2019年</t>
    <rPh sb="4" eb="5">
      <t>ネン</t>
    </rPh>
    <phoneticPr fontId="2"/>
  </si>
  <si>
    <t>2020年</t>
    <rPh sb="4" eb="5">
      <t>ネン</t>
    </rPh>
    <phoneticPr fontId="2"/>
  </si>
  <si>
    <t>（＝事業収入が前年同期比で50%以上減少している場合　軽減率：全額）</t>
    <phoneticPr fontId="2"/>
  </si>
  <si>
    <t>　５０％超７０％以下　（地方税法附則第６３条第１項第２号に該当）</t>
    <phoneticPr fontId="2"/>
  </si>
  <si>
    <t>　５０％以下　　　　　（地方税法附則第６３条第１項第１号に該当）</t>
    <phoneticPr fontId="2"/>
  </si>
  <si>
    <t>（＝事業収入が前年同期比で30％以上50％未満減少している場合　軽減率：１／２）</t>
    <phoneticPr fontId="2"/>
  </si>
  <si>
    <t>１　事業収入割合について</t>
    <phoneticPr fontId="2"/>
  </si>
  <si>
    <t>記</t>
    <rPh sb="0" eb="1">
      <t>キ</t>
    </rPh>
    <phoneticPr fontId="2"/>
  </si>
  <si>
    <t>住所</t>
    <rPh sb="0" eb="2">
      <t>ジュウショ</t>
    </rPh>
    <phoneticPr fontId="2"/>
  </si>
  <si>
    <t>氏名（名称）</t>
    <rPh sb="0" eb="2">
      <t>シメイ</t>
    </rPh>
    <rPh sb="3" eb="5">
      <t>メイショウ</t>
    </rPh>
    <phoneticPr fontId="2"/>
  </si>
  <si>
    <t>代表者氏名</t>
    <rPh sb="0" eb="3">
      <t>ダイヒョウシャ</t>
    </rPh>
    <rPh sb="3" eb="5">
      <t>シメイ</t>
    </rPh>
    <phoneticPr fontId="2"/>
  </si>
  <si>
    <t>連　絡　先</t>
    <rPh sb="0" eb="1">
      <t>レン</t>
    </rPh>
    <rPh sb="2" eb="3">
      <t>ラク</t>
    </rPh>
    <rPh sb="4" eb="5">
      <t>サキ</t>
    </rPh>
    <phoneticPr fontId="2"/>
  </si>
  <si>
    <t>業　種　名</t>
    <rPh sb="0" eb="1">
      <t>ギョウ</t>
    </rPh>
    <rPh sb="2" eb="3">
      <t>シュ</t>
    </rPh>
    <rPh sb="4" eb="5">
      <t>メイ</t>
    </rPh>
    <phoneticPr fontId="2"/>
  </si>
  <si>
    <t>連絡先</t>
    <rPh sb="0" eb="2">
      <t>レンラク</t>
    </rPh>
    <rPh sb="2" eb="3">
      <t>サキ</t>
    </rPh>
    <phoneticPr fontId="2"/>
  </si>
  <si>
    <t>住　　　　　所</t>
    <rPh sb="0" eb="1">
      <t>ジュウ</t>
    </rPh>
    <rPh sb="6" eb="7">
      <t>ショ</t>
    </rPh>
    <phoneticPr fontId="2"/>
  </si>
  <si>
    <t xml:space="preserve">事   業   所   名 </t>
    <rPh sb="0" eb="1">
      <t>コト</t>
    </rPh>
    <rPh sb="4" eb="5">
      <t>ギョウ</t>
    </rPh>
    <rPh sb="8" eb="9">
      <t>ショ</t>
    </rPh>
    <rPh sb="12" eb="13">
      <t>メイ</t>
    </rPh>
    <phoneticPr fontId="2"/>
  </si>
  <si>
    <t>役職・代表者名</t>
    <rPh sb="0" eb="2">
      <t>ヤクショク</t>
    </rPh>
    <rPh sb="3" eb="6">
      <t>ダイヒョウシャ</t>
    </rPh>
    <rPh sb="6" eb="7">
      <t>メイ</t>
    </rPh>
    <phoneticPr fontId="2"/>
  </si>
  <si>
    <t>業種名</t>
    <rPh sb="0" eb="2">
      <t>ギョウシュ</t>
    </rPh>
    <rPh sb="2" eb="3">
      <t>メイ</t>
    </rPh>
    <phoneticPr fontId="2"/>
  </si>
  <si>
    <t>印</t>
    <rPh sb="0" eb="1">
      <t>イン</t>
    </rPh>
    <phoneticPr fontId="2"/>
  </si>
  <si>
    <t>２　特例対象資産について　</t>
    <phoneticPr fontId="2"/>
  </si>
  <si>
    <t>申告の有無</t>
    <phoneticPr fontId="2"/>
  </si>
  <si>
    <t>資産</t>
    <phoneticPr fontId="2"/>
  </si>
  <si>
    <t>事業用家屋（別紙のとおり）</t>
    <phoneticPr fontId="2"/>
  </si>
  <si>
    <t>償却資産</t>
    <phoneticPr fontId="2"/>
  </si>
  <si>
    <t>※１　申告する資産に○をつけてください</t>
    <phoneticPr fontId="2"/>
  </si>
  <si>
    <t>※２　償却資産については、毎年行われる申告をもって特例対象資産一覧を提出したこととなります。</t>
    <phoneticPr fontId="2"/>
  </si>
  <si>
    <t>　　（この申告書のほか、令和３年度の償却資産申告書の提出が必要です。）</t>
    <phoneticPr fontId="2"/>
  </si>
  <si>
    <t>新型コロナウイルス感染症等に係る中小事業者等の事業用家屋及び償却資産
に対する固定資産税及び都市計画税の課税標準の特例措置に関する申告</t>
    <phoneticPr fontId="2"/>
  </si>
  <si>
    <t>表面</t>
    <rPh sb="0" eb="1">
      <t>オモテ</t>
    </rPh>
    <rPh sb="1" eb="2">
      <t>メン</t>
    </rPh>
    <phoneticPr fontId="2"/>
  </si>
  <si>
    <t>３　誓約事項について</t>
    <phoneticPr fontId="2"/>
  </si>
  <si>
    <t>【認定経営革新等支援機関等確認欄】</t>
    <phoneticPr fontId="2"/>
  </si>
  <si>
    <t>上記１～３の申告内容について、記載どおりである旨確認しました。</t>
    <phoneticPr fontId="2"/>
  </si>
  <si>
    <t>名称</t>
    <rPh sb="0" eb="2">
      <t>メイショウ</t>
    </rPh>
    <phoneticPr fontId="2"/>
  </si>
  <si>
    <t>代表者役職</t>
    <rPh sb="0" eb="3">
      <t>ダイヒョウシャ</t>
    </rPh>
    <rPh sb="3" eb="5">
      <t>ヤクショク</t>
    </rPh>
    <phoneticPr fontId="2"/>
  </si>
  <si>
    <t>認定経営革新等支援機関等担当者名</t>
  </si>
  <si>
    <t>認定経営革新等支援機関等電話番号</t>
    <phoneticPr fontId="2"/>
  </si>
  <si>
    <t>裏面</t>
    <rPh sb="0" eb="2">
      <t>リメン</t>
    </rPh>
    <phoneticPr fontId="2"/>
  </si>
  <si>
    <t>家屋の所在</t>
  </si>
  <si>
    <t>床面積</t>
  </si>
  <si>
    <t>所在</t>
  </si>
  <si>
    <t>○町×丁目△番地□</t>
  </si>
  <si>
    <t>134.60㎡</t>
  </si>
  <si>
    <t>うち事業用</t>
  </si>
  <si>
    <t>家屋番号</t>
  </si>
  <si>
    <t>△番地□</t>
  </si>
  <si>
    <t>67.3㎡</t>
  </si>
  <si>
    <t>㎡</t>
  </si>
  <si>
    <t>　　　％</t>
  </si>
  <si>
    <t>（別紙）特例対象資産一覧</t>
    <phoneticPr fontId="2"/>
  </si>
  <si>
    <t>※１　前年度における課税明細書に記載の単位で記入すること。（前年度における課税明細書に記載のない
　　家屋については、家屋番号の単位で記入すること。）
※２　事業専用割合が分かる資料（青色申告決算書等）を添付すること。
※３　認定支援機関等の確認を受けた後、資産の異動・取得等があった場合には再度提出の上、確認を受
　　けること。
※４　償却資産については、毎年行われる申告をもって特例対象資産一覧を提出したこととなること。</t>
    <phoneticPr fontId="2"/>
  </si>
  <si>
    <r>
      <rPr>
        <b/>
        <sz val="12"/>
        <color rgb="FFFF0000"/>
        <rFont val="ＭＳ ゴシック"/>
        <family val="3"/>
        <charset val="128"/>
      </rPr>
      <t xml:space="preserve"> →</t>
    </r>
    <r>
      <rPr>
        <b/>
        <sz val="12"/>
        <color rgb="FFFF0000"/>
        <rFont val="游ゴシック"/>
        <family val="3"/>
        <charset val="128"/>
        <scheme val="minor"/>
      </rPr>
      <t>計算式等が入っていますので消さないでください。</t>
    </r>
    <rPh sb="2" eb="5">
      <t>ケイサンシキ</t>
    </rPh>
    <rPh sb="5" eb="6">
      <t>トウ</t>
    </rPh>
    <rPh sb="7" eb="8">
      <t>ハイ</t>
    </rPh>
    <rPh sb="15" eb="16">
      <t>ケ</t>
    </rPh>
    <phoneticPr fontId="2"/>
  </si>
  <si>
    <t>住　　　所</t>
    <rPh sb="0" eb="1">
      <t>ジュウ</t>
    </rPh>
    <rPh sb="4" eb="5">
      <t>ショ</t>
    </rPh>
    <phoneticPr fontId="2"/>
  </si>
  <si>
    <t>①確認書を入力すると、必要事項が自動で記載されるようになっています。</t>
    <rPh sb="1" eb="4">
      <t>カクニンショ</t>
    </rPh>
    <rPh sb="5" eb="7">
      <t>ニュウリョク</t>
    </rPh>
    <rPh sb="11" eb="13">
      <t>ヒツヨウ</t>
    </rPh>
    <rPh sb="13" eb="15">
      <t>ジコウ</t>
    </rPh>
    <rPh sb="16" eb="18">
      <t>ジドウ</t>
    </rPh>
    <rPh sb="19" eb="21">
      <t>キサイ</t>
    </rPh>
    <phoneticPr fontId="2"/>
  </si>
  <si>
    <t>但し、「日付」と「２　特例対象資産について」（グレーの部分）の項目は、入力してください。</t>
    <rPh sb="0" eb="1">
      <t>タダ</t>
    </rPh>
    <rPh sb="4" eb="6">
      <t>ヒヅケ</t>
    </rPh>
    <rPh sb="11" eb="13">
      <t>トクレイ</t>
    </rPh>
    <rPh sb="13" eb="15">
      <t>タイショウ</t>
    </rPh>
    <rPh sb="15" eb="17">
      <t>シサン</t>
    </rPh>
    <rPh sb="27" eb="29">
      <t>ブブン</t>
    </rPh>
    <rPh sb="35" eb="37">
      <t>ニュウリョク</t>
    </rPh>
    <phoneticPr fontId="2"/>
  </si>
  <si>
    <t>←個人か法人を確認してください。</t>
    <rPh sb="1" eb="3">
      <t>コジン</t>
    </rPh>
    <rPh sb="4" eb="6">
      <t>ホウジン</t>
    </rPh>
    <rPh sb="7" eb="9">
      <t>カクニン</t>
    </rPh>
    <phoneticPr fontId="2"/>
  </si>
  <si>
    <t>　＊資本金や従業員数の規模が適しているか確認</t>
    <rPh sb="2" eb="5">
      <t>シホンキン</t>
    </rPh>
    <rPh sb="6" eb="9">
      <t>ジュウギョウイン</t>
    </rPh>
    <rPh sb="9" eb="10">
      <t>スウ</t>
    </rPh>
    <rPh sb="11" eb="13">
      <t>キボ</t>
    </rPh>
    <rPh sb="14" eb="15">
      <t>テキ</t>
    </rPh>
    <rPh sb="20" eb="22">
      <t>カクニン</t>
    </rPh>
    <phoneticPr fontId="2"/>
  </si>
  <si>
    <t>←固定資産税の有無と対象となる資産が</t>
    <rPh sb="1" eb="3">
      <t>コテイ</t>
    </rPh>
    <rPh sb="3" eb="6">
      <t>シサンゼイ</t>
    </rPh>
    <rPh sb="7" eb="9">
      <t>ウム</t>
    </rPh>
    <rPh sb="10" eb="12">
      <t>タイショウ</t>
    </rPh>
    <rPh sb="15" eb="17">
      <t>シサン</t>
    </rPh>
    <phoneticPr fontId="2"/>
  </si>
  <si>
    <t>　あるかを確認してください。</t>
    <rPh sb="5" eb="7">
      <t>カクニン</t>
    </rPh>
    <phoneticPr fontId="2"/>
  </si>
  <si>
    <t>←どの様な収入があるか選んでください。</t>
    <rPh sb="3" eb="4">
      <t>ヨウ</t>
    </rPh>
    <rPh sb="5" eb="7">
      <t>シュウニュウ</t>
    </rPh>
    <rPh sb="11" eb="12">
      <t>エラ</t>
    </rPh>
    <phoneticPr fontId="2"/>
  </si>
  <si>
    <t>　　収入が集計できている月は「〇」</t>
    <rPh sb="12" eb="13">
      <t>ツキ</t>
    </rPh>
    <phoneticPr fontId="2"/>
  </si>
  <si>
    <t>　　未集計の月は［－」</t>
    <rPh sb="2" eb="5">
      <t>ミシュウケイ</t>
    </rPh>
    <rPh sb="6" eb="7">
      <t>ツキ</t>
    </rPh>
    <phoneticPr fontId="2"/>
  </si>
  <si>
    <t>　を選択してください。</t>
    <rPh sb="2" eb="4">
      <t>センタク</t>
    </rPh>
    <phoneticPr fontId="2"/>
  </si>
  <si>
    <t>←対象となる月で、</t>
    <rPh sb="1" eb="3">
      <t>タイショウ</t>
    </rPh>
    <rPh sb="6" eb="7">
      <t>ツキ</t>
    </rPh>
    <phoneticPr fontId="2"/>
  </si>
  <si>
    <t>←企業情報を入力してください。</t>
    <rPh sb="1" eb="3">
      <t>キギョウ</t>
    </rPh>
    <rPh sb="3" eb="5">
      <t>ジョウホウ</t>
    </rPh>
    <rPh sb="6" eb="8">
      <t>ニュウリョク</t>
    </rPh>
    <phoneticPr fontId="2"/>
  </si>
  <si>
    <t>　捺印して、提出してください。</t>
    <rPh sb="1" eb="3">
      <t>ナツイン</t>
    </rPh>
    <rPh sb="6" eb="8">
      <t>テイシュツ</t>
    </rPh>
    <phoneticPr fontId="2"/>
  </si>
  <si>
    <t>－グレーの部分を入力してください－</t>
    <rPh sb="5" eb="7">
      <t>ブブン</t>
    </rPh>
    <rPh sb="8" eb="10">
      <t>ニュウリョク</t>
    </rPh>
    <phoneticPr fontId="2"/>
  </si>
  <si>
    <t>←日付を入力して下しさい。</t>
    <rPh sb="1" eb="3">
      <t>ヒヅケ</t>
    </rPh>
    <rPh sb="4" eb="6">
      <t>ニュウリョク</t>
    </rPh>
    <rPh sb="8" eb="9">
      <t>クダ</t>
    </rPh>
    <phoneticPr fontId="2"/>
  </si>
  <si>
    <t>令和３年１月４日（月）～２月１日（月）</t>
    <phoneticPr fontId="2"/>
  </si>
  <si>
    <t>　　注）申請期間が</t>
    <rPh sb="1" eb="3">
      <t>コジン</t>
    </rPh>
    <rPh sb="4" eb="6">
      <t>ホウジン</t>
    </rPh>
    <rPh sb="7" eb="9">
      <t>カクニン</t>
    </rPh>
    <phoneticPr fontId="2"/>
  </si>
  <si>
    <t>　　　　ですので、この期間内の日付とります。</t>
    <rPh sb="11" eb="14">
      <t>キカンナイ</t>
    </rPh>
    <rPh sb="15" eb="17">
      <t>ヒヅケ</t>
    </rPh>
    <phoneticPr fontId="2"/>
  </si>
  <si>
    <t>←固定資産税等の軽減措置を受ける事業用資産</t>
    <rPh sb="1" eb="3">
      <t>コテイ</t>
    </rPh>
    <rPh sb="3" eb="6">
      <t>シサンゼイ</t>
    </rPh>
    <rPh sb="6" eb="7">
      <t>トウ</t>
    </rPh>
    <rPh sb="8" eb="10">
      <t>ケイゲン</t>
    </rPh>
    <rPh sb="10" eb="12">
      <t>ソチ</t>
    </rPh>
    <rPh sb="13" eb="14">
      <t>ウ</t>
    </rPh>
    <rPh sb="16" eb="19">
      <t>ジギョウヨウ</t>
    </rPh>
    <rPh sb="19" eb="21">
      <t>シサン</t>
    </rPh>
    <phoneticPr fontId="2"/>
  </si>
  <si>
    <t>　　注）「事業用家屋（別紙のとおり）」を</t>
    <rPh sb="2" eb="3">
      <t>チュウ</t>
    </rPh>
    <rPh sb="5" eb="8">
      <t>ジギョウヨウ</t>
    </rPh>
    <rPh sb="8" eb="10">
      <t>カオク</t>
    </rPh>
    <rPh sb="11" eb="13">
      <t>ベッシ</t>
    </rPh>
    <phoneticPr fontId="2"/>
  </si>
  <si>
    <t>　　　　選択された方は、次シート</t>
    <rPh sb="12" eb="13">
      <t>ツギ</t>
    </rPh>
    <phoneticPr fontId="2"/>
  </si>
  <si>
    <t>　　　　「③特例対象資産一覧」も作成・提出</t>
    <rPh sb="16" eb="18">
      <t>サクセイ</t>
    </rPh>
    <rPh sb="19" eb="21">
      <t>テイシュツ</t>
    </rPh>
    <phoneticPr fontId="2"/>
  </si>
  <si>
    <t>　　　　して下さい。</t>
    <rPh sb="6" eb="7">
      <t>クダ</t>
    </rPh>
    <phoneticPr fontId="2"/>
  </si>
  <si>
    <t>入力に関する確認事項</t>
    <rPh sb="0" eb="2">
      <t>ニュウリョク</t>
    </rPh>
    <rPh sb="3" eb="4">
      <t>カン</t>
    </rPh>
    <rPh sb="6" eb="8">
      <t>カクニン</t>
    </rPh>
    <rPh sb="8" eb="10">
      <t>ジコウ</t>
    </rPh>
    <phoneticPr fontId="2"/>
  </si>
  <si>
    <r>
      <rPr>
        <b/>
        <sz val="12"/>
        <color rgb="FFFF0000"/>
        <rFont val="游ゴシック"/>
        <family val="3"/>
        <charset val="128"/>
        <scheme val="minor"/>
      </rPr>
      <t>　</t>
    </r>
    <r>
      <rPr>
        <b/>
        <u/>
        <sz val="12"/>
        <color rgb="FFFF0000"/>
        <rFont val="游ゴシック"/>
        <family val="3"/>
        <charset val="128"/>
        <scheme val="minor"/>
      </rPr>
      <t>事業所得のみ入力（事業・不動産、農業　他）</t>
    </r>
    <rPh sb="1" eb="3">
      <t>ジギョウ</t>
    </rPh>
    <rPh sb="3" eb="5">
      <t>ショトク</t>
    </rPh>
    <rPh sb="7" eb="9">
      <t>ニュウリョク</t>
    </rPh>
    <rPh sb="10" eb="12">
      <t>ジギョウ</t>
    </rPh>
    <rPh sb="13" eb="16">
      <t>フドウサン</t>
    </rPh>
    <rPh sb="17" eb="19">
      <t>ノウギョウ</t>
    </rPh>
    <rPh sb="20" eb="21">
      <t>ホカ</t>
    </rPh>
    <phoneticPr fontId="2"/>
  </si>
  <si>
    <t>　　＊給与収入は含みません。</t>
    <rPh sb="3" eb="5">
      <t>キュウヨ</t>
    </rPh>
    <rPh sb="5" eb="7">
      <t>シュウニュウ</t>
    </rPh>
    <rPh sb="8" eb="9">
      <t>フク</t>
    </rPh>
    <phoneticPr fontId="2"/>
  </si>
  <si>
    <t>　　＊給付金や補助金収入は含みません。</t>
    <rPh sb="3" eb="6">
      <t>キュウフキン</t>
    </rPh>
    <rPh sb="7" eb="10">
      <t>ホジョキン</t>
    </rPh>
    <rPh sb="10" eb="12">
      <t>シュウニュウ</t>
    </rPh>
    <rPh sb="13" eb="14">
      <t>フク</t>
    </rPh>
    <phoneticPr fontId="2"/>
  </si>
  <si>
    <t>　　＊不動産売却益等の一時的収入は含みません。</t>
    <rPh sb="3" eb="6">
      <t>フドウサン</t>
    </rPh>
    <rPh sb="6" eb="9">
      <t>バイキャクエキ</t>
    </rPh>
    <rPh sb="9" eb="10">
      <t>トウ</t>
    </rPh>
    <rPh sb="11" eb="14">
      <t>イチジテキ</t>
    </rPh>
    <rPh sb="14" eb="16">
      <t>シュウニュウ</t>
    </rPh>
    <rPh sb="17" eb="18">
      <t>フク</t>
    </rPh>
    <phoneticPr fontId="2"/>
  </si>
  <si>
    <t>←事業種別毎に今年と昨年の売上を入力</t>
    <rPh sb="1" eb="3">
      <t>ジギョウ</t>
    </rPh>
    <rPh sb="3" eb="5">
      <t>シュベツ</t>
    </rPh>
    <rPh sb="5" eb="6">
      <t>ゴト</t>
    </rPh>
    <rPh sb="7" eb="9">
      <t>コトシ</t>
    </rPh>
    <rPh sb="10" eb="12">
      <t>サクネン</t>
    </rPh>
    <rPh sb="13" eb="15">
      <t>ウリアゲ</t>
    </rPh>
    <rPh sb="16" eb="18">
      <t>ニュウリョク</t>
    </rPh>
    <phoneticPr fontId="2"/>
  </si>
  <si>
    <t>←試算可否を選択</t>
    <rPh sb="1" eb="3">
      <t>シサン</t>
    </rPh>
    <rPh sb="3" eb="5">
      <t>カヒ</t>
    </rPh>
    <rPh sb="6" eb="8">
      <t>センタク</t>
    </rPh>
    <phoneticPr fontId="2"/>
  </si>
  <si>
    <t>←収入金額に消費税を含むか含まないかは、</t>
    <rPh sb="1" eb="3">
      <t>シュウニュウ</t>
    </rPh>
    <rPh sb="3" eb="5">
      <t>キンガク</t>
    </rPh>
    <rPh sb="6" eb="9">
      <t>ショウヒゼイ</t>
    </rPh>
    <rPh sb="10" eb="11">
      <t>フク</t>
    </rPh>
    <rPh sb="13" eb="14">
      <t>フク</t>
    </rPh>
    <phoneticPr fontId="2"/>
  </si>
  <si>
    <t>　事業者の経費方式に準じます。</t>
    <rPh sb="1" eb="4">
      <t>ジギョウシャ</t>
    </rPh>
    <phoneticPr fontId="2"/>
  </si>
  <si>
    <t>　　税込処理：消費税を含んだ金額を入力</t>
    <rPh sb="2" eb="4">
      <t>ゼイコ</t>
    </rPh>
    <rPh sb="4" eb="6">
      <t>ショリ</t>
    </rPh>
    <rPh sb="7" eb="10">
      <t>ショウヒゼイ</t>
    </rPh>
    <rPh sb="11" eb="12">
      <t>フク</t>
    </rPh>
    <rPh sb="14" eb="16">
      <t>キンガク</t>
    </rPh>
    <rPh sb="17" eb="19">
      <t>ニュウリョク</t>
    </rPh>
    <phoneticPr fontId="2"/>
  </si>
  <si>
    <t>　　税抜処理：消費税を含まない金額を入力</t>
    <rPh sb="2" eb="3">
      <t>ゼイ</t>
    </rPh>
    <rPh sb="3" eb="4">
      <t>ヌ</t>
    </rPh>
    <rPh sb="4" eb="6">
      <t>ショリ</t>
    </rPh>
    <rPh sb="11" eb="12">
      <t>フク</t>
    </rPh>
    <phoneticPr fontId="2"/>
  </si>
  <si>
    <t>←上記を入力すると、対象となる月の判別を</t>
    <rPh sb="1" eb="3">
      <t>ジョウキ</t>
    </rPh>
    <rPh sb="4" eb="6">
      <t>ニュウリョク</t>
    </rPh>
    <rPh sb="10" eb="12">
      <t>タイショウ</t>
    </rPh>
    <rPh sb="15" eb="16">
      <t>ツキ</t>
    </rPh>
    <rPh sb="17" eb="19">
      <t>ハンベツ</t>
    </rPh>
    <phoneticPr fontId="2"/>
  </si>
  <si>
    <t>　自動で計算します。</t>
    <rPh sb="4" eb="6">
      <t>ケイサン</t>
    </rPh>
    <phoneticPr fontId="2"/>
  </si>
  <si>
    <t>主たる事業</t>
    <rPh sb="0" eb="1">
      <t>シュ</t>
    </rPh>
    <rPh sb="3" eb="5">
      <t>ジギョウ</t>
    </rPh>
    <phoneticPr fontId="2"/>
  </si>
  <si>
    <t>営業外収益</t>
    <rPh sb="0" eb="3">
      <t>エイギョウガイ</t>
    </rPh>
    <rPh sb="3" eb="5">
      <t>シュウエキ</t>
    </rPh>
    <phoneticPr fontId="2"/>
  </si>
  <si>
    <t>　申請する期間の「　　」を選んでください。</t>
    <rPh sb="1" eb="3">
      <t>シンセイ</t>
    </rPh>
    <rPh sb="5" eb="7">
      <t>キカン</t>
    </rPh>
    <rPh sb="13" eb="14">
      <t>エラ</t>
    </rPh>
    <phoneticPr fontId="2"/>
  </si>
  <si>
    <t>１．対象者の確認</t>
    <rPh sb="2" eb="5">
      <t>タイショウシャ</t>
    </rPh>
    <rPh sb="6" eb="8">
      <t>カクニン</t>
    </rPh>
    <phoneticPr fontId="2"/>
  </si>
  <si>
    <t>　松江市への提出期間は、令和３年１月４日（月）～２月１日（月）です。</t>
    <rPh sb="3" eb="4">
      <t>シ</t>
    </rPh>
    <rPh sb="6" eb="10">
      <t>テイシュツキカン</t>
    </rPh>
    <rPh sb="12" eb="14">
      <t>レイワ</t>
    </rPh>
    <rPh sb="15" eb="16">
      <t>ネン</t>
    </rPh>
    <rPh sb="17" eb="18">
      <t>ガツ</t>
    </rPh>
    <rPh sb="19" eb="20">
      <t>ニチ</t>
    </rPh>
    <rPh sb="21" eb="22">
      <t>ゲツ</t>
    </rPh>
    <rPh sb="25" eb="26">
      <t>ガツ</t>
    </rPh>
    <rPh sb="27" eb="28">
      <t>ニチ</t>
    </rPh>
    <rPh sb="29" eb="30">
      <t>ゲツ</t>
    </rPh>
    <phoneticPr fontId="2"/>
  </si>
  <si>
    <t>松江商工会議所　　様</t>
    <rPh sb="9" eb="10">
      <t>サマ</t>
    </rPh>
    <phoneticPr fontId="2"/>
  </si>
  <si>
    <t>　軽減措置を希望される場合、認定支援機関の確認が必要です。</t>
    <rPh sb="1" eb="5">
      <t>ケイゲンソチ</t>
    </rPh>
    <rPh sb="6" eb="8">
      <t>キボウ</t>
    </rPh>
    <rPh sb="11" eb="13">
      <t>バアイ</t>
    </rPh>
    <rPh sb="14" eb="20">
      <t>ニンテイシエンキカン</t>
    </rPh>
    <rPh sb="21" eb="23">
      <t>カクニン</t>
    </rPh>
    <rPh sb="24" eb="26">
      <t>ヒツヨウ</t>
    </rPh>
    <phoneticPr fontId="2"/>
  </si>
  <si>
    <t>松江市長　様</t>
  </si>
  <si>
    <t>令和2年</t>
    <rPh sb="0" eb="2">
      <t>レイワ</t>
    </rPh>
    <rPh sb="3" eb="4">
      <t>ネン</t>
    </rPh>
    <phoneticPr fontId="2"/>
  </si>
  <si>
    <t>納税通知書番号</t>
    <rPh sb="0" eb="2">
      <t>ノウゼイ</t>
    </rPh>
    <rPh sb="2" eb="5">
      <t>ツウチショ</t>
    </rPh>
    <rPh sb="5" eb="7">
      <t>バンゴウ</t>
    </rPh>
    <phoneticPr fontId="2"/>
  </si>
  <si>
    <t>認定経営革新等支援機関等メールアドレス</t>
    <phoneticPr fontId="2"/>
  </si>
  <si>
    <t>　　島根県松江市母衣町５５番地４</t>
    <rPh sb="2" eb="8">
      <t>シマネケンマツエシ</t>
    </rPh>
    <rPh sb="8" eb="11">
      <t>ホロマチ</t>
    </rPh>
    <rPh sb="13" eb="15">
      <t>バンチ</t>
    </rPh>
    <phoneticPr fontId="2"/>
  </si>
  <si>
    <t>　　松江商工会議所</t>
    <rPh sb="2" eb="9">
      <t>マツエショウコウカイギショ</t>
    </rPh>
    <phoneticPr fontId="2"/>
  </si>
  <si>
    <t>　　会頭</t>
    <rPh sb="2" eb="4">
      <t>カイトウ</t>
    </rPh>
    <phoneticPr fontId="2"/>
  </si>
  <si>
    <t>　　田部　長右衛門</t>
    <rPh sb="2" eb="4">
      <t>タナベ</t>
    </rPh>
    <rPh sb="5" eb="9">
      <t>チョウエモン</t>
    </rPh>
    <phoneticPr fontId="2"/>
  </si>
  <si>
    <t>経営支援課　樋野智久</t>
    <rPh sb="0" eb="5">
      <t>ケイエイシエンカ</t>
    </rPh>
    <rPh sb="6" eb="8">
      <t>ヒノ</t>
    </rPh>
    <rPh sb="8" eb="10">
      <t>トモヒサ</t>
    </rPh>
    <phoneticPr fontId="2"/>
  </si>
  <si>
    <t>０８５２－３２－０５０７</t>
    <phoneticPr fontId="2"/>
  </si>
  <si>
    <t>keiei@matsue.jp</t>
    <phoneticPr fontId="2"/>
  </si>
  <si>
    <t>左の期間の前年同期を記載</t>
    <rPh sb="0" eb="1">
      <t>ヒダリ</t>
    </rPh>
    <rPh sb="2" eb="4">
      <t>キカン</t>
    </rPh>
    <rPh sb="5" eb="7">
      <t>ゼンネン</t>
    </rPh>
    <rPh sb="7" eb="9">
      <t>ドウキ</t>
    </rPh>
    <rPh sb="10" eb="12">
      <t>キサイ</t>
    </rPh>
    <phoneticPr fontId="2"/>
  </si>
  <si>
    <t>（備考）
１．用紙の大きさは、日本産業規格Ａ４とする。
２．本申告において、申告すべき事項について虚偽の申告をした者は、地方税法附則第63条第４項又は第５項の規定に基づき１年以下の懲役又は５０万円以下の罰金に処される場合があることに留意すること。
３．「連絡先」については、日中連絡がとれる電話番号等を記載すること。
４．「氏名（名称）」については、個人事業主にあってはその氏名を、法人にあってはその名称を記載すること。
５．「業種名」については、日本標準産業分類における中分類で記載すること。
６．本特例の申告にあっては、事前に認定経営革新等支援機関等の確認を受けること。
７．本特例の申告は令和３年２月１日（月）までに松江市長に対して行うこと。</t>
    <rPh sb="312" eb="313">
      <t>ゲツ</t>
    </rPh>
    <phoneticPr fontId="2"/>
  </si>
  <si>
    <t>以下の（１）から（４）について、事実に相違ないことを誓約します。
（１）「１　事業収入割合について」に記載した事業収入割合の減少は、新型コロナウイルス感染症及びそのまん延防止のための措置の影響によるものであること。
（２）申告者は、風俗営業等の規制及び業務の適正化等に関する法律（昭和23年法律第122号）第２条第５項に規定する「性風俗関連特殊営業」を営んでいないこと。
（３）（申告者が資本若しくは出資を有する法人である場合、）申告者は、資本金の額若しくは出資金の額が１億円以下であり、かつ、次に掲げる事由のいずれにも該当しないこと。
　①その発行済株式又は出資（その有する自己の株式又は出資を除く。②において同じ。）の総数
　　又は総額の２分の１以上が同一の大規模法人（※）の所有に属している法人
　②その発行済株式又は出資の総数又は総額の３分の２以上が大規模法人の所有に属している法人
※「大規模法人」とは租税特別措置法施行令第27条の４第12項に規定する大規模法人のことをいう。
（４）（申告者が資本若しくは出資を有しない法人又は租税特別措置法第10条第７項第６号に規定する中小事業者である場合、）申告者は、常時使用する従業員の数が1,000人以下であること。</t>
    <phoneticPr fontId="2"/>
  </si>
  <si>
    <t>　　　　　申告書は、両面印刷で出力してください。</t>
    <rPh sb="5" eb="7">
      <t>シンコク</t>
    </rPh>
    <rPh sb="7" eb="8">
      <t>ショ</t>
    </rPh>
    <rPh sb="10" eb="12">
      <t>リョウメン</t>
    </rPh>
    <rPh sb="12" eb="14">
      <t>インサツ</t>
    </rPh>
    <rPh sb="15" eb="17">
      <t>シュツリョク</t>
    </rPh>
    <phoneticPr fontId="2"/>
  </si>
  <si>
    <t>←上記を全て入力したものを印刷し、</t>
    <rPh sb="1" eb="3">
      <t>ジョウキ</t>
    </rPh>
    <rPh sb="4" eb="5">
      <t>スベ</t>
    </rPh>
    <rPh sb="6" eb="8">
      <t>ニュウリョク</t>
    </rPh>
    <rPh sb="13" eb="15">
      <t>インサツ</t>
    </rPh>
    <phoneticPr fontId="2"/>
  </si>
  <si>
    <t>令和３年　　月　　日</t>
    <phoneticPr fontId="2"/>
  </si>
  <si>
    <t xml:space="preserve"> 松江商工会議所で「令和3年度固定資産税・都市計画税の軽減措置」を申請するために、売上減少との確認をされる方は下記の書類の提出が必要です。
【提出書類】
 ①確認書
　（松江商工会議所独自書式ですので、他の認定経営革新等支援機関では使用できません。）
 ②新型コロナウイルス感染症等に係る中小事業者等の事業用家屋及び償却資産に対する
　　固定資産税及び都市計画税の課税標準の特例措置に関する申告書
　　（原本、別シートに書式がございます。）
 ③決算書や試算表など月別売上が分かる書類（写し、法人の場合：法人事業概況説明書）
</t>
    <rPh sb="10" eb="12">
      <t>レイワ</t>
    </rPh>
    <rPh sb="13" eb="15">
      <t>ネンド</t>
    </rPh>
    <rPh sb="33" eb="35">
      <t>シンセイ</t>
    </rPh>
    <rPh sb="41" eb="43">
      <t>ウリアゲ</t>
    </rPh>
    <rPh sb="43" eb="45">
      <t>ゲンショウ</t>
    </rPh>
    <rPh sb="47" eb="49">
      <t>カクニン</t>
    </rPh>
    <rPh sb="53" eb="54">
      <t>カタ</t>
    </rPh>
    <rPh sb="55" eb="57">
      <t>カキ</t>
    </rPh>
    <rPh sb="58" eb="60">
      <t>ショルイ</t>
    </rPh>
    <rPh sb="61" eb="63">
      <t>テイシュツ</t>
    </rPh>
    <rPh sb="64" eb="66">
      <t>ヒツヨウ</t>
    </rPh>
    <rPh sb="71" eb="73">
      <t>テイシュツ</t>
    </rPh>
    <rPh sb="73" eb="75">
      <t>ショルイ</t>
    </rPh>
    <rPh sb="79" eb="82">
      <t>カクニンショ</t>
    </rPh>
    <rPh sb="92" eb="94">
      <t>ドクジ</t>
    </rPh>
    <rPh sb="94" eb="96">
      <t>ショシキ</t>
    </rPh>
    <rPh sb="101" eb="102">
      <t>タ</t>
    </rPh>
    <rPh sb="103" eb="105">
      <t>ニンテイ</t>
    </rPh>
    <rPh sb="105" eb="107">
      <t>ケイエイ</t>
    </rPh>
    <rPh sb="107" eb="109">
      <t>カクシン</t>
    </rPh>
    <rPh sb="109" eb="110">
      <t>トウ</t>
    </rPh>
    <rPh sb="110" eb="112">
      <t>シエン</t>
    </rPh>
    <rPh sb="112" eb="114">
      <t>キカン</t>
    </rPh>
    <rPh sb="116" eb="118">
      <t>シヨウ</t>
    </rPh>
    <rPh sb="197" eb="198">
      <t>カ</t>
    </rPh>
    <rPh sb="202" eb="204">
      <t>ゲンポン</t>
    </rPh>
    <rPh sb="205" eb="206">
      <t>ベツ</t>
    </rPh>
    <rPh sb="210" eb="212">
      <t>ショシキ</t>
    </rPh>
    <rPh sb="246" eb="248">
      <t>ホウジン</t>
    </rPh>
    <rPh sb="249" eb="251">
      <t>バアイ</t>
    </rPh>
    <rPh sb="252" eb="254">
      <t>ホウジン</t>
    </rPh>
    <rPh sb="254" eb="256">
      <t>ジギョウ</t>
    </rPh>
    <rPh sb="256" eb="258">
      <t>ガイキョウ</t>
    </rPh>
    <rPh sb="258" eb="261">
      <t>セツメイショ</t>
    </rPh>
    <phoneticPr fontId="2"/>
  </si>
  <si>
    <t>　地方税法附則第63条（※）に規定する新型コロナウイルス感染症等に係る中小事業者等の家屋及び償却資産に対する固定資産税及び都市計画税の課税標準の特例措置について下記のとおり申告いたします。※令和2年12月31日以前は附則第61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</si>
</sst>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合計：&quot;#,##0&quot;円　・ ・ ・ ①&quot;"/>
    <numFmt numFmtId="177" formatCode="&quot;合計：&quot;#,##0&quot;円　・ ・ ・ ②&quot;"/>
    <numFmt numFmtId="178" formatCode="&quot;事業収入割合：　&quot;0%&quot;　　　（　①　／　②　）※小数点以下切り捨て&quot;"/>
    <numFmt numFmtId="179" formatCode="0_ "/>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HGPｺﾞｼｯｸE"/>
      <family val="3"/>
      <charset val="128"/>
    </font>
    <font>
      <sz val="11"/>
      <color theme="1"/>
      <name val="HGSｺﾞｼｯｸE"/>
      <family val="3"/>
      <charset val="128"/>
    </font>
    <font>
      <b/>
      <u/>
      <sz val="11"/>
      <color theme="1"/>
      <name val="游ゴシック"/>
      <family val="3"/>
      <charset val="128"/>
      <scheme val="minor"/>
    </font>
    <font>
      <b/>
      <sz val="11"/>
      <color rgb="FFFF0000"/>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
      <b/>
      <sz val="12"/>
      <color rgb="FFFF0000"/>
      <name val="游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3"/>
      <charset val="128"/>
      <scheme val="minor"/>
    </font>
    <font>
      <sz val="12"/>
      <color rgb="FF000000"/>
      <name val="ＭＳ 明朝"/>
      <family val="1"/>
      <charset val="128"/>
    </font>
    <font>
      <sz val="10.5"/>
      <color rgb="FF000000"/>
      <name val="ＭＳ 明朝"/>
      <family val="1"/>
      <charset val="128"/>
    </font>
    <font>
      <sz val="10"/>
      <color theme="1"/>
      <name val="游ゴシック"/>
      <family val="2"/>
      <charset val="128"/>
      <scheme val="minor"/>
    </font>
    <font>
      <sz val="10"/>
      <color theme="1"/>
      <name val="游ゴシック"/>
      <family val="3"/>
      <charset val="128"/>
      <scheme val="minor"/>
    </font>
    <font>
      <sz val="11"/>
      <color theme="0" tint="-0.249977111117893"/>
      <name val="游ゴシック"/>
      <family val="3"/>
      <charset val="128"/>
      <scheme val="minor"/>
    </font>
    <font>
      <b/>
      <sz val="11"/>
      <color theme="1"/>
      <name val="ＭＳ ゴシック"/>
      <family val="3"/>
      <charset val="128"/>
    </font>
    <font>
      <b/>
      <sz val="12"/>
      <color rgb="FFFF0000"/>
      <name val="ＭＳ ゴシック"/>
      <family val="3"/>
      <charset val="128"/>
    </font>
    <font>
      <b/>
      <sz val="16"/>
      <color theme="0" tint="-0.499984740745262"/>
      <name val="游ゴシック"/>
      <family val="3"/>
      <charset val="128"/>
      <scheme val="minor"/>
    </font>
    <font>
      <b/>
      <sz val="12"/>
      <color theme="4"/>
      <name val="ＭＳ ゴシック"/>
      <family val="3"/>
      <charset val="128"/>
    </font>
    <font>
      <b/>
      <u/>
      <sz val="12"/>
      <color rgb="FFFF0000"/>
      <name val="游ゴシック"/>
      <family val="3"/>
      <charset val="128"/>
      <scheme val="minor"/>
    </font>
    <font>
      <sz val="12"/>
      <color rgb="FFFF0000"/>
      <name val="游ゴシック"/>
      <family val="3"/>
      <charset val="128"/>
      <scheme val="minor"/>
    </font>
    <font>
      <sz val="9"/>
      <color rgb="FF000000"/>
      <name val="Meiryo UI"/>
      <family val="3"/>
      <charset val="128"/>
    </font>
    <font>
      <u/>
      <sz val="11"/>
      <color theme="10"/>
      <name val="游ゴシック"/>
      <family val="2"/>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dotted">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238">
    <xf numFmtId="0" fontId="0" fillId="0" borderId="0" xfId="0">
      <alignment vertical="center"/>
    </xf>
    <xf numFmtId="0" fontId="0" fillId="0" borderId="1" xfId="0" applyBorder="1" applyAlignment="1">
      <alignment horizontal="center" vertical="center"/>
    </xf>
    <xf numFmtId="0" fontId="0" fillId="3" borderId="0" xfId="0" applyFill="1">
      <alignment vertical="center"/>
    </xf>
    <xf numFmtId="0" fontId="6" fillId="3" borderId="0" xfId="0" applyFont="1" applyFill="1">
      <alignment vertical="center"/>
    </xf>
    <xf numFmtId="0" fontId="0" fillId="3" borderId="0" xfId="0" applyFill="1" applyAlignment="1">
      <alignment horizontal="right" vertical="center"/>
    </xf>
    <xf numFmtId="0" fontId="8" fillId="3" borderId="0" xfId="0" applyFont="1" applyFill="1" applyAlignment="1">
      <alignment horizontal="right" vertical="center"/>
    </xf>
    <xf numFmtId="58" fontId="0" fillId="0" borderId="1" xfId="0" applyNumberFormat="1" applyBorder="1">
      <alignment vertical="center"/>
    </xf>
    <xf numFmtId="0" fontId="9" fillId="0" borderId="0" xfId="0" applyFont="1">
      <alignment vertical="center"/>
    </xf>
    <xf numFmtId="56" fontId="9" fillId="0" borderId="0" xfId="0" applyNumberFormat="1" applyFont="1">
      <alignment vertical="center"/>
    </xf>
    <xf numFmtId="38" fontId="9" fillId="0" borderId="0" xfId="1" applyFont="1" applyAlignment="1">
      <alignment horizontal="right" vertical="center"/>
    </xf>
    <xf numFmtId="0" fontId="9" fillId="0" borderId="0" xfId="0" applyFont="1" applyAlignment="1">
      <alignment horizontal="right" vertical="center"/>
    </xf>
    <xf numFmtId="38" fontId="9" fillId="0" borderId="0" xfId="0" applyNumberFormat="1" applyFont="1" applyAlignment="1">
      <alignment horizontal="right" vertical="center"/>
    </xf>
    <xf numFmtId="10" fontId="9" fillId="0" borderId="0" xfId="2" applyNumberFormat="1" applyFont="1" applyAlignment="1">
      <alignment horizontal="right" vertical="center"/>
    </xf>
    <xf numFmtId="38" fontId="9" fillId="0" borderId="0" xfId="1" applyFont="1">
      <alignment vertical="center"/>
    </xf>
    <xf numFmtId="38" fontId="9" fillId="0" borderId="0" xfId="0" applyNumberFormat="1" applyFont="1">
      <alignment vertical="center"/>
    </xf>
    <xf numFmtId="0" fontId="10" fillId="2" borderId="0" xfId="0" applyFont="1" applyFill="1" applyBorder="1" applyAlignment="1">
      <alignment horizontal="center" vertical="center"/>
    </xf>
    <xf numFmtId="0" fontId="9" fillId="0" borderId="0" xfId="0" applyFont="1" applyBorder="1">
      <alignment vertical="center"/>
    </xf>
    <xf numFmtId="0" fontId="13" fillId="0" borderId="0" xfId="0" applyFont="1">
      <alignment vertical="center"/>
    </xf>
    <xf numFmtId="0" fontId="0" fillId="3" borderId="48" xfId="0" applyFill="1" applyBorder="1">
      <alignment vertical="center"/>
    </xf>
    <xf numFmtId="0" fontId="17" fillId="0" borderId="0" xfId="0" applyFont="1">
      <alignment vertical="center"/>
    </xf>
    <xf numFmtId="0" fontId="13" fillId="3" borderId="0" xfId="0" applyFont="1" applyFill="1">
      <alignment vertical="center"/>
    </xf>
    <xf numFmtId="0" fontId="13" fillId="3" borderId="0" xfId="0" applyFont="1" applyFill="1" applyAlignment="1">
      <alignment vertical="center"/>
    </xf>
    <xf numFmtId="0" fontId="15" fillId="3" borderId="0" xfId="0" applyFont="1" applyFill="1">
      <alignment vertical="center"/>
    </xf>
    <xf numFmtId="0" fontId="12" fillId="3" borderId="0" xfId="0" applyFont="1" applyFill="1">
      <alignment vertical="center"/>
    </xf>
    <xf numFmtId="0" fontId="16" fillId="3" borderId="0" xfId="0" applyFont="1" applyFill="1" applyAlignment="1">
      <alignment vertical="center"/>
    </xf>
    <xf numFmtId="0" fontId="12" fillId="3" borderId="0" xfId="0" applyFont="1" applyFill="1" applyAlignment="1">
      <alignment vertical="center"/>
    </xf>
    <xf numFmtId="0" fontId="15" fillId="3" borderId="0" xfId="0" applyFont="1" applyFill="1" applyAlignment="1">
      <alignment vertical="top"/>
    </xf>
    <xf numFmtId="0" fontId="13" fillId="3" borderId="44" xfId="0" applyFont="1" applyFill="1" applyBorder="1">
      <alignment vertical="center"/>
    </xf>
    <xf numFmtId="0" fontId="13" fillId="3" borderId="45" xfId="0" applyFont="1" applyFill="1" applyBorder="1">
      <alignment vertical="center"/>
    </xf>
    <xf numFmtId="0" fontId="13" fillId="3" borderId="25" xfId="0" applyFont="1" applyFill="1" applyBorder="1">
      <alignment vertical="center"/>
    </xf>
    <xf numFmtId="0" fontId="13" fillId="3" borderId="4" xfId="0" applyFont="1" applyFill="1" applyBorder="1">
      <alignment vertical="center"/>
    </xf>
    <xf numFmtId="0" fontId="13" fillId="3" borderId="5" xfId="0" applyFont="1" applyFill="1" applyBorder="1" applyAlignment="1">
      <alignment horizontal="right" vertical="center"/>
    </xf>
    <xf numFmtId="0" fontId="13" fillId="3" borderId="6" xfId="0" applyFont="1" applyFill="1" applyBorder="1">
      <alignment vertical="center"/>
    </xf>
    <xf numFmtId="0" fontId="13" fillId="3" borderId="5" xfId="0" applyFont="1" applyFill="1" applyBorder="1">
      <alignment vertical="center"/>
    </xf>
    <xf numFmtId="0" fontId="13" fillId="3" borderId="49" xfId="0" applyFont="1" applyFill="1" applyBorder="1">
      <alignment vertical="center"/>
    </xf>
    <xf numFmtId="0" fontId="13" fillId="3" borderId="48" xfId="0" applyFont="1" applyFill="1" applyBorder="1">
      <alignment vertical="center"/>
    </xf>
    <xf numFmtId="0" fontId="13" fillId="3" borderId="2" xfId="0" applyFont="1" applyFill="1" applyBorder="1">
      <alignment vertical="center"/>
    </xf>
    <xf numFmtId="0" fontId="13" fillId="3" borderId="47" xfId="0" applyFont="1" applyFill="1" applyBorder="1">
      <alignment vertical="center"/>
    </xf>
    <xf numFmtId="0" fontId="13" fillId="3" borderId="0" xfId="0" applyFont="1" applyFill="1" applyBorder="1" applyAlignment="1">
      <alignment vertical="center"/>
    </xf>
    <xf numFmtId="0" fontId="13" fillId="3" borderId="0" xfId="0" applyFont="1" applyFill="1" applyBorder="1">
      <alignment vertical="center"/>
    </xf>
    <xf numFmtId="0" fontId="14" fillId="3" borderId="0" xfId="0" applyFont="1" applyFill="1">
      <alignment vertical="center"/>
    </xf>
    <xf numFmtId="0" fontId="13" fillId="3" borderId="46" xfId="0" applyFont="1" applyFill="1" applyBorder="1">
      <alignment vertical="center"/>
    </xf>
    <xf numFmtId="0" fontId="3" fillId="3" borderId="0" xfId="0" applyFont="1" applyFill="1">
      <alignment vertical="center"/>
    </xf>
    <xf numFmtId="0" fontId="22" fillId="0" borderId="0" xfId="0" applyFont="1">
      <alignment vertical="center"/>
    </xf>
    <xf numFmtId="38" fontId="22" fillId="0" borderId="0" xfId="0" applyNumberFormat="1" applyFont="1">
      <alignment vertical="center"/>
    </xf>
    <xf numFmtId="9" fontId="9" fillId="0" borderId="0" xfId="2" applyFont="1">
      <alignment vertical="center"/>
    </xf>
    <xf numFmtId="0" fontId="4" fillId="3" borderId="0" xfId="0" applyFont="1" applyFill="1" applyBorder="1" applyAlignment="1">
      <alignment horizontal="left" vertical="center"/>
    </xf>
    <xf numFmtId="0" fontId="23" fillId="7" borderId="0" xfId="0" applyFont="1" applyFill="1" applyAlignment="1">
      <alignment horizontal="left" vertical="top"/>
    </xf>
    <xf numFmtId="0" fontId="13" fillId="7" borderId="0" xfId="0" applyFont="1" applyFill="1" applyAlignment="1">
      <alignment vertical="center"/>
    </xf>
    <xf numFmtId="0" fontId="13" fillId="0" borderId="0" xfId="0" applyFont="1" applyFill="1" applyAlignment="1">
      <alignment vertical="center"/>
    </xf>
    <xf numFmtId="0" fontId="0" fillId="7" borderId="0" xfId="0" applyFill="1">
      <alignment vertical="center"/>
    </xf>
    <xf numFmtId="179" fontId="23" fillId="7" borderId="0" xfId="0" applyNumberFormat="1" applyFont="1" applyFill="1" applyAlignment="1">
      <alignment horizontal="left" vertical="center"/>
    </xf>
    <xf numFmtId="179" fontId="11" fillId="7" borderId="0" xfId="0" applyNumberFormat="1" applyFont="1" applyFill="1" applyAlignment="1">
      <alignment horizontal="center" vertical="center" textRotation="255"/>
    </xf>
    <xf numFmtId="179" fontId="0" fillId="0" borderId="0" xfId="0" applyNumberFormat="1" applyAlignment="1">
      <alignment vertical="center"/>
    </xf>
    <xf numFmtId="179" fontId="11" fillId="7" borderId="0" xfId="0" applyNumberFormat="1" applyFont="1" applyFill="1" applyAlignment="1">
      <alignment horizontal="left" vertical="top"/>
    </xf>
    <xf numFmtId="0" fontId="13" fillId="0" borderId="0" xfId="0" applyFont="1">
      <alignment vertical="center"/>
    </xf>
    <xf numFmtId="0" fontId="0" fillId="4" borderId="0" xfId="0" applyFill="1" applyAlignment="1">
      <alignment horizontal="right" vertical="center"/>
    </xf>
    <xf numFmtId="0" fontId="3" fillId="4" borderId="15" xfId="0" applyFont="1" applyFill="1" applyBorder="1" applyAlignment="1" applyProtection="1">
      <alignment horizontal="right" vertical="center" shrinkToFit="1"/>
      <protection locked="0"/>
    </xf>
    <xf numFmtId="0" fontId="3" fillId="4" borderId="28" xfId="0" applyFont="1" applyFill="1" applyBorder="1" applyAlignment="1" applyProtection="1">
      <alignment horizontal="right" vertical="center" shrinkToFit="1"/>
      <protection locked="0"/>
    </xf>
    <xf numFmtId="38" fontId="4" fillId="4" borderId="12" xfId="1" applyFont="1" applyFill="1" applyBorder="1" applyAlignment="1" applyProtection="1">
      <alignment horizontal="right" vertical="center" shrinkToFit="1"/>
      <protection locked="0"/>
    </xf>
    <xf numFmtId="38" fontId="4" fillId="4" borderId="3" xfId="1" applyFont="1" applyFill="1" applyBorder="1" applyAlignment="1" applyProtection="1">
      <alignment horizontal="right" vertical="center" shrinkToFit="1"/>
      <protection locked="0"/>
    </xf>
    <xf numFmtId="38" fontId="4" fillId="4" borderId="35" xfId="1" applyFont="1" applyFill="1" applyBorder="1" applyAlignment="1" applyProtection="1">
      <alignment horizontal="right" vertical="center" shrinkToFit="1"/>
      <protection locked="0"/>
    </xf>
    <xf numFmtId="38" fontId="4" fillId="4" borderId="13" xfId="1" applyFont="1" applyFill="1" applyBorder="1" applyAlignment="1" applyProtection="1">
      <alignment horizontal="right" vertical="center" shrinkToFit="1"/>
      <protection locked="0"/>
    </xf>
    <xf numFmtId="38" fontId="4" fillId="4" borderId="1" xfId="1" applyFont="1" applyFill="1" applyBorder="1" applyAlignment="1" applyProtection="1">
      <alignment horizontal="right" vertical="center" shrinkToFit="1"/>
      <protection locked="0"/>
    </xf>
    <xf numFmtId="38" fontId="4" fillId="4" borderId="34" xfId="1" applyFont="1" applyFill="1" applyBorder="1" applyAlignment="1" applyProtection="1">
      <alignment horizontal="right" vertical="center" shrinkToFit="1"/>
      <protection locked="0"/>
    </xf>
    <xf numFmtId="38" fontId="4" fillId="4" borderId="14" xfId="1" applyFont="1" applyFill="1" applyBorder="1" applyAlignment="1" applyProtection="1">
      <alignment horizontal="right" vertical="center" shrinkToFit="1"/>
      <protection locked="0"/>
    </xf>
    <xf numFmtId="38" fontId="4" fillId="4" borderId="15" xfId="1" applyFont="1" applyFill="1" applyBorder="1" applyAlignment="1" applyProtection="1">
      <alignment horizontal="right" vertical="center" shrinkToFit="1"/>
      <protection locked="0"/>
    </xf>
    <xf numFmtId="38" fontId="4" fillId="4" borderId="28" xfId="1" applyFont="1" applyFill="1" applyBorder="1" applyAlignment="1" applyProtection="1">
      <alignment horizontal="right" vertical="center" shrinkToFit="1"/>
      <protection locked="0"/>
    </xf>
    <xf numFmtId="38" fontId="3" fillId="4" borderId="7" xfId="1" applyFont="1" applyFill="1" applyBorder="1" applyAlignment="1" applyProtection="1">
      <alignment horizontal="center" vertical="center" shrinkToFit="1"/>
      <protection locked="0"/>
    </xf>
    <xf numFmtId="38" fontId="4" fillId="4" borderId="36" xfId="1" applyFont="1" applyFill="1" applyBorder="1" applyAlignment="1" applyProtection="1">
      <alignment horizontal="right" vertical="center" shrinkToFit="1"/>
      <protection locked="0"/>
    </xf>
    <xf numFmtId="38" fontId="4" fillId="4" borderId="37" xfId="1" applyFont="1" applyFill="1" applyBorder="1" applyAlignment="1" applyProtection="1">
      <alignment horizontal="right" vertical="center" shrinkToFit="1"/>
      <protection locked="0"/>
    </xf>
    <xf numFmtId="38" fontId="3" fillId="4" borderId="13" xfId="1" applyFont="1" applyFill="1" applyBorder="1" applyAlignment="1" applyProtection="1">
      <alignment horizontal="center" vertical="center" shrinkToFit="1"/>
      <protection locked="0"/>
    </xf>
    <xf numFmtId="38" fontId="3" fillId="4" borderId="14" xfId="1" applyFont="1" applyFill="1" applyBorder="1" applyAlignment="1" applyProtection="1">
      <alignment horizontal="center" vertical="center" shrinkToFit="1"/>
      <protection locked="0"/>
    </xf>
    <xf numFmtId="0" fontId="3" fillId="3" borderId="19" xfId="0" applyFont="1" applyFill="1" applyBorder="1" applyAlignment="1">
      <alignment horizontal="center" vertical="center"/>
    </xf>
    <xf numFmtId="0" fontId="4" fillId="3" borderId="22" xfId="0" applyFont="1" applyFill="1" applyBorder="1" applyAlignment="1">
      <alignment horizontal="right" vertical="center"/>
    </xf>
    <xf numFmtId="0" fontId="4" fillId="3" borderId="23" xfId="0" applyFont="1" applyFill="1" applyBorder="1" applyAlignment="1">
      <alignment horizontal="right" vertical="center"/>
    </xf>
    <xf numFmtId="0" fontId="4" fillId="3" borderId="24" xfId="0" applyFont="1" applyFill="1" applyBorder="1" applyAlignment="1">
      <alignment horizontal="right"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4" xfId="0" applyFont="1" applyFill="1" applyBorder="1" applyAlignment="1">
      <alignment horizontal="center" vertical="center"/>
    </xf>
    <xf numFmtId="38" fontId="3" fillId="3" borderId="31" xfId="1" applyFont="1" applyFill="1" applyBorder="1" applyAlignment="1">
      <alignment horizontal="right" vertical="center" shrinkToFit="1"/>
    </xf>
    <xf numFmtId="38" fontId="3" fillId="3" borderId="32" xfId="1" applyFont="1" applyFill="1" applyBorder="1" applyAlignment="1">
      <alignment horizontal="right" vertical="center" shrinkToFit="1"/>
    </xf>
    <xf numFmtId="38" fontId="3" fillId="3" borderId="33" xfId="1" applyFont="1" applyFill="1" applyBorder="1" applyAlignment="1">
      <alignment horizontal="right" vertical="center" shrinkToFit="1"/>
    </xf>
    <xf numFmtId="38" fontId="3" fillId="3" borderId="11" xfId="1" applyFont="1" applyFill="1" applyBorder="1" applyAlignment="1">
      <alignment horizontal="right" vertical="center" shrinkToFit="1"/>
    </xf>
    <xf numFmtId="0" fontId="3" fillId="3" borderId="2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41" xfId="0" quotePrefix="1" applyFill="1" applyBorder="1" applyAlignment="1">
      <alignment horizontal="center" vertical="center"/>
    </xf>
    <xf numFmtId="0" fontId="0" fillId="3" borderId="10" xfId="0" applyFill="1" applyBorder="1" applyAlignment="1">
      <alignment horizontal="center" vertical="center"/>
    </xf>
    <xf numFmtId="0" fontId="0" fillId="3" borderId="36" xfId="0" applyFill="1" applyBorder="1" applyAlignment="1">
      <alignment horizontal="center" vertical="center"/>
    </xf>
    <xf numFmtId="0" fontId="0" fillId="3" borderId="38" xfId="0" applyFill="1" applyBorder="1" applyAlignment="1">
      <alignment horizontal="center" vertical="center"/>
    </xf>
    <xf numFmtId="0" fontId="0" fillId="3" borderId="42" xfId="0" applyFill="1" applyBorder="1" applyAlignment="1">
      <alignment horizontal="center" vertical="center"/>
    </xf>
    <xf numFmtId="0" fontId="0" fillId="3" borderId="27"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9" fontId="0" fillId="3" borderId="26" xfId="0" applyNumberFormat="1" applyFill="1" applyBorder="1" applyAlignment="1" applyProtection="1">
      <alignment horizontal="right" vertical="center" shrinkToFit="1"/>
    </xf>
    <xf numFmtId="9" fontId="0" fillId="3" borderId="17" xfId="0" applyNumberFormat="1" applyFill="1" applyBorder="1" applyAlignment="1" applyProtection="1">
      <alignment horizontal="right" vertical="center" shrinkToFit="1"/>
    </xf>
    <xf numFmtId="9" fontId="0" fillId="3" borderId="18" xfId="0" applyNumberFormat="1" applyFill="1" applyBorder="1" applyAlignment="1" applyProtection="1">
      <alignment horizontal="right" vertical="center" shrinkToFit="1"/>
    </xf>
    <xf numFmtId="179" fontId="11" fillId="8" borderId="0" xfId="0" applyNumberFormat="1" applyFont="1" applyFill="1" applyAlignment="1">
      <alignment horizontal="center" vertical="center" textRotation="255"/>
    </xf>
    <xf numFmtId="0" fontId="13" fillId="7" borderId="0" xfId="0" applyFont="1" applyFill="1">
      <alignment vertical="center"/>
    </xf>
    <xf numFmtId="0" fontId="13" fillId="4" borderId="0" xfId="0" applyFont="1" applyFill="1">
      <alignment vertical="center"/>
    </xf>
    <xf numFmtId="179" fontId="25" fillId="7" borderId="0" xfId="0" quotePrefix="1" applyNumberFormat="1" applyFont="1" applyFill="1" applyAlignment="1">
      <alignment vertical="top"/>
    </xf>
    <xf numFmtId="179" fontId="11" fillId="7" borderId="0" xfId="0" applyNumberFormat="1" applyFont="1" applyFill="1" applyAlignment="1">
      <alignment horizontal="right" vertical="top"/>
    </xf>
    <xf numFmtId="179" fontId="26" fillId="7" borderId="50" xfId="0" applyNumberFormat="1" applyFont="1" applyFill="1" applyBorder="1" applyAlignment="1">
      <alignment horizontal="center" vertical="center" wrapText="1"/>
    </xf>
    <xf numFmtId="0" fontId="13" fillId="3" borderId="45" xfId="0" applyFont="1" applyFill="1" applyBorder="1" applyAlignment="1" applyProtection="1">
      <alignment horizontal="right" vertical="center"/>
    </xf>
    <xf numFmtId="0" fontId="13" fillId="3" borderId="45" xfId="0" applyFont="1" applyFill="1" applyBorder="1" applyProtection="1">
      <alignment vertical="center"/>
    </xf>
    <xf numFmtId="0" fontId="13" fillId="3" borderId="25" xfId="0" applyFont="1" applyFill="1" applyBorder="1" applyProtection="1">
      <alignment vertical="center"/>
    </xf>
    <xf numFmtId="0" fontId="13" fillId="3" borderId="44" xfId="0" applyFont="1" applyFill="1" applyBorder="1" applyProtection="1">
      <alignment vertical="center"/>
    </xf>
    <xf numFmtId="179" fontId="27" fillId="7" borderId="0" xfId="0" applyNumberFormat="1" applyFont="1" applyFill="1" applyAlignment="1">
      <alignment horizontal="left" vertical="top"/>
    </xf>
    <xf numFmtId="179" fontId="28" fillId="7" borderId="0" xfId="0" applyNumberFormat="1" applyFont="1" applyFill="1" applyAlignment="1">
      <alignment horizontal="left" vertical="top"/>
    </xf>
    <xf numFmtId="0" fontId="3" fillId="3" borderId="14" xfId="0" applyFont="1" applyFill="1" applyBorder="1" applyAlignment="1">
      <alignment horizontal="right" vertical="center" shrinkToFit="1"/>
    </xf>
    <xf numFmtId="0" fontId="9" fillId="0" borderId="0" xfId="0" applyFont="1" applyProtection="1">
      <alignment vertical="center"/>
      <protection locked="0" hidden="1"/>
    </xf>
    <xf numFmtId="10" fontId="0" fillId="4" borderId="26" xfId="0" applyNumberFormat="1" applyFill="1" applyBorder="1" applyAlignment="1" applyProtection="1">
      <alignment horizontal="center" vertical="center"/>
      <protection hidden="1"/>
    </xf>
    <xf numFmtId="10" fontId="0" fillId="4" borderId="17" xfId="0" applyNumberFormat="1" applyFill="1" applyBorder="1" applyAlignment="1" applyProtection="1">
      <alignment horizontal="center" vertical="center"/>
      <protection hidden="1"/>
    </xf>
    <xf numFmtId="10" fontId="0" fillId="4" borderId="18" xfId="0" applyNumberFormat="1" applyFill="1" applyBorder="1" applyAlignment="1" applyProtection="1">
      <alignment horizontal="center" vertical="center"/>
      <protection hidden="1"/>
    </xf>
    <xf numFmtId="0" fontId="13" fillId="3" borderId="0" xfId="0" applyFont="1" applyFill="1" applyBorder="1" applyAlignment="1" applyProtection="1">
      <alignment horizontal="left" vertical="center"/>
    </xf>
    <xf numFmtId="0" fontId="19" fillId="4" borderId="3" xfId="0" applyFont="1" applyFill="1" applyBorder="1" applyAlignment="1">
      <alignment horizontal="center" vertical="center" wrapText="1"/>
    </xf>
    <xf numFmtId="0" fontId="18" fillId="4" borderId="3" xfId="0" applyFont="1" applyFill="1" applyBorder="1" applyAlignment="1">
      <alignment horizontal="justify" vertical="center" wrapText="1"/>
    </xf>
    <xf numFmtId="0" fontId="18" fillId="4" borderId="3" xfId="0" applyFont="1" applyFill="1" applyBorder="1" applyAlignment="1">
      <alignment horizontal="right" vertical="center" wrapText="1"/>
    </xf>
    <xf numFmtId="9" fontId="18" fillId="4" borderId="3" xfId="0" applyNumberFormat="1" applyFont="1" applyFill="1" applyBorder="1" applyAlignment="1">
      <alignment horizontal="right" vertical="center" wrapText="1"/>
    </xf>
    <xf numFmtId="0" fontId="18" fillId="4" borderId="52" xfId="0" applyFont="1" applyFill="1" applyBorder="1" applyAlignment="1">
      <alignment horizontal="center" vertical="center" wrapText="1"/>
    </xf>
    <xf numFmtId="0" fontId="18" fillId="4" borderId="52"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5" fillId="3" borderId="3" xfId="0" applyFont="1" applyFill="1" applyBorder="1" applyAlignment="1" applyProtection="1">
      <alignment horizontal="justify" vertical="center" wrapText="1"/>
      <protection locked="0"/>
    </xf>
    <xf numFmtId="0" fontId="15" fillId="3" borderId="3" xfId="0" applyFont="1" applyFill="1" applyBorder="1" applyAlignment="1" applyProtection="1">
      <alignment horizontal="right" vertical="center" wrapText="1"/>
      <protection locked="0"/>
    </xf>
    <xf numFmtId="0" fontId="15" fillId="3" borderId="52" xfId="0" applyFont="1" applyFill="1" applyBorder="1" applyAlignment="1">
      <alignment horizontal="center" vertical="center" wrapText="1"/>
    </xf>
    <xf numFmtId="0" fontId="15" fillId="3" borderId="52" xfId="0" applyFont="1" applyFill="1" applyBorder="1" applyAlignment="1" applyProtection="1">
      <alignment horizontal="left" vertical="center" wrapText="1"/>
      <protection locked="0"/>
    </xf>
    <xf numFmtId="0" fontId="30" fillId="3" borderId="0" xfId="3" applyFill="1" applyBorder="1" applyAlignment="1" applyProtection="1">
      <alignment horizontal="left" vertical="center"/>
    </xf>
    <xf numFmtId="0" fontId="14" fillId="3" borderId="0" xfId="0" applyFont="1" applyFill="1" applyBorder="1">
      <alignment vertical="center"/>
    </xf>
    <xf numFmtId="0" fontId="3" fillId="3" borderId="15" xfId="0" applyFont="1" applyFill="1" applyBorder="1" applyAlignment="1" applyProtection="1">
      <alignment horizontal="center" vertical="center" shrinkToFit="1"/>
    </xf>
    <xf numFmtId="0" fontId="3" fillId="3" borderId="28" xfId="0" applyFont="1" applyFill="1" applyBorder="1" applyAlignment="1" applyProtection="1">
      <alignment horizontal="center" vertical="center" shrinkToFit="1"/>
    </xf>
    <xf numFmtId="179" fontId="25" fillId="7" borderId="0" xfId="0" quotePrefix="1" applyNumberFormat="1" applyFont="1" applyFill="1" applyAlignment="1">
      <alignment horizontal="left" vertical="top"/>
    </xf>
    <xf numFmtId="0" fontId="5" fillId="3" borderId="0" xfId="0" applyFont="1" applyFill="1" applyAlignment="1">
      <alignment horizontal="center" vertical="center"/>
    </xf>
    <xf numFmtId="0" fontId="0" fillId="3" borderId="0" xfId="0" applyFill="1" applyAlignment="1">
      <alignment horizontal="center" vertical="center"/>
    </xf>
    <xf numFmtId="0" fontId="0" fillId="4" borderId="2" xfId="0" applyFill="1" applyBorder="1" applyAlignment="1" applyProtection="1">
      <alignment horizontal="left" vertical="center"/>
      <protection locked="0"/>
    </xf>
    <xf numFmtId="0" fontId="0" fillId="3" borderId="21" xfId="0" applyFill="1" applyBorder="1" applyAlignment="1">
      <alignment horizontal="right" vertical="center"/>
    </xf>
    <xf numFmtId="0" fontId="0" fillId="3" borderId="39" xfId="0" applyFill="1" applyBorder="1" applyAlignment="1">
      <alignment horizontal="right" vertical="center"/>
    </xf>
    <xf numFmtId="0" fontId="0" fillId="3" borderId="30" xfId="0" applyFill="1" applyBorder="1" applyAlignment="1">
      <alignment horizontal="right"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0" fillId="3" borderId="24" xfId="0" applyFill="1" applyBorder="1" applyAlignment="1">
      <alignment horizontal="left" vertical="center"/>
    </xf>
    <xf numFmtId="0" fontId="0" fillId="3" borderId="43" xfId="0" applyFill="1" applyBorder="1" applyAlignment="1">
      <alignment horizontal="left" vertic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10" xfId="0" applyFill="1" applyBorder="1" applyAlignment="1">
      <alignment horizontal="center" vertical="center"/>
    </xf>
    <xf numFmtId="0" fontId="0" fillId="3" borderId="36" xfId="0" applyFill="1" applyBorder="1" applyAlignment="1">
      <alignment horizontal="center" vertical="center"/>
    </xf>
    <xf numFmtId="0" fontId="0" fillId="3" borderId="38"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4" xfId="0" applyFill="1" applyBorder="1" applyAlignment="1">
      <alignment horizontal="center" vertical="center"/>
    </xf>
    <xf numFmtId="0" fontId="0" fillId="3" borderId="40" xfId="0"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xf>
    <xf numFmtId="0" fontId="0" fillId="3" borderId="2" xfId="0" applyFill="1" applyBorder="1" applyAlignment="1" applyProtection="1">
      <alignment horizontal="center"/>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19" xfId="0" applyFont="1" applyFill="1" applyBorder="1" applyAlignment="1">
      <alignment horizontal="center" vertical="center"/>
    </xf>
    <xf numFmtId="0" fontId="23" fillId="7" borderId="0" xfId="0" applyFont="1" applyFill="1" applyAlignment="1">
      <alignment horizontal="left" vertical="top" wrapText="1"/>
    </xf>
    <xf numFmtId="0" fontId="23" fillId="7" borderId="0" xfId="0" applyFont="1" applyFill="1" applyAlignment="1">
      <alignment horizontal="left" vertical="top"/>
    </xf>
    <xf numFmtId="0" fontId="11" fillId="7" borderId="0" xfId="0" applyFont="1" applyFill="1" applyAlignment="1">
      <alignment horizontal="center" vertical="top" textRotation="255" wrapText="1"/>
    </xf>
    <xf numFmtId="0" fontId="11" fillId="7" borderId="0" xfId="0" applyFont="1" applyFill="1" applyAlignment="1">
      <alignment horizontal="center" vertical="top" textRotation="255"/>
    </xf>
    <xf numFmtId="38" fontId="9" fillId="0" borderId="0" xfId="1" applyFont="1" applyAlignment="1">
      <alignment horizontal="center" vertical="center"/>
    </xf>
    <xf numFmtId="0" fontId="9" fillId="0" borderId="0" xfId="0" applyFont="1" applyAlignment="1">
      <alignment horizontal="right" vertical="center"/>
    </xf>
    <xf numFmtId="0" fontId="0" fillId="3" borderId="4" xfId="0" applyFill="1" applyBorder="1" applyAlignment="1">
      <alignment horizontal="distributed" vertical="center"/>
    </xf>
    <xf numFmtId="0" fontId="0" fillId="3" borderId="6" xfId="0" applyFill="1" applyBorder="1" applyAlignment="1">
      <alignment horizontal="distributed" vertical="center"/>
    </xf>
    <xf numFmtId="0" fontId="0" fillId="3" borderId="1" xfId="0" applyFill="1" applyBorder="1" applyAlignment="1">
      <alignment horizontal="distributed" vertical="center"/>
    </xf>
    <xf numFmtId="0" fontId="0" fillId="4" borderId="1"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12" fillId="3" borderId="0" xfId="0" applyFont="1" applyFill="1" applyAlignment="1">
      <alignment horizontal="left" vertical="center"/>
    </xf>
    <xf numFmtId="0" fontId="13" fillId="7" borderId="0" xfId="0" applyFont="1" applyFill="1" applyBorder="1" applyAlignment="1">
      <alignment horizontal="center" vertical="center"/>
    </xf>
    <xf numFmtId="0" fontId="13" fillId="7" borderId="51" xfId="0" applyFont="1" applyFill="1" applyBorder="1" applyAlignment="1">
      <alignment horizontal="center" vertical="center"/>
    </xf>
    <xf numFmtId="0" fontId="13" fillId="7" borderId="0" xfId="0" applyFont="1" applyFill="1" applyBorder="1" applyAlignment="1">
      <alignment horizontal="left" vertical="center"/>
    </xf>
    <xf numFmtId="0" fontId="13" fillId="7" borderId="51" xfId="0" applyFont="1" applyFill="1" applyBorder="1" applyAlignment="1">
      <alignment horizontal="left" vertical="center"/>
    </xf>
    <xf numFmtId="0" fontId="13" fillId="4" borderId="0" xfId="0" applyFont="1" applyFill="1" applyAlignment="1" applyProtection="1">
      <alignment horizontal="right" vertical="center"/>
      <protection locked="0"/>
    </xf>
    <xf numFmtId="0" fontId="13" fillId="5" borderId="0" xfId="0" applyFont="1" applyFill="1" applyAlignment="1">
      <alignment horizontal="center" vertical="center" textRotation="255"/>
    </xf>
    <xf numFmtId="0" fontId="13" fillId="3" borderId="45" xfId="0" applyFont="1" applyFill="1" applyBorder="1" applyAlignment="1" applyProtection="1">
      <alignment horizontal="center" vertical="center" shrinkToFit="1"/>
    </xf>
    <xf numFmtId="0" fontId="13" fillId="3" borderId="5" xfId="0" applyFont="1" applyFill="1" applyBorder="1" applyAlignment="1">
      <alignment horizontal="left" vertical="center"/>
    </xf>
    <xf numFmtId="0" fontId="16" fillId="3" borderId="46"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7" xfId="0" applyFont="1" applyFill="1" applyBorder="1" applyAlignment="1">
      <alignment horizontal="center" vertical="center"/>
    </xf>
    <xf numFmtId="177" fontId="13" fillId="3" borderId="44" xfId="0" applyNumberFormat="1" applyFont="1" applyFill="1" applyBorder="1" applyAlignment="1">
      <alignment horizontal="center" vertical="center"/>
    </xf>
    <xf numFmtId="177" fontId="13" fillId="3" borderId="45" xfId="0" applyNumberFormat="1" applyFont="1" applyFill="1" applyBorder="1" applyAlignment="1">
      <alignment horizontal="center" vertical="center"/>
    </xf>
    <xf numFmtId="177" fontId="13" fillId="3" borderId="25" xfId="0" applyNumberFormat="1" applyFont="1" applyFill="1" applyBorder="1" applyAlignment="1">
      <alignment horizontal="center" vertical="center"/>
    </xf>
    <xf numFmtId="177" fontId="13" fillId="3" borderId="46" xfId="0" applyNumberFormat="1" applyFont="1" applyFill="1" applyBorder="1" applyAlignment="1">
      <alignment horizontal="center" vertical="center"/>
    </xf>
    <xf numFmtId="177" fontId="13" fillId="3" borderId="2" xfId="0" applyNumberFormat="1" applyFont="1" applyFill="1" applyBorder="1" applyAlignment="1">
      <alignment horizontal="center" vertical="center"/>
    </xf>
    <xf numFmtId="177" fontId="13" fillId="3" borderId="47" xfId="0" applyNumberFormat="1" applyFont="1" applyFill="1" applyBorder="1" applyAlignment="1">
      <alignment horizontal="center" vertical="center"/>
    </xf>
    <xf numFmtId="176" fontId="13" fillId="3" borderId="44" xfId="0" applyNumberFormat="1" applyFont="1" applyFill="1" applyBorder="1" applyAlignment="1">
      <alignment horizontal="center" vertical="center"/>
    </xf>
    <xf numFmtId="176" fontId="13" fillId="3" borderId="45" xfId="0" applyNumberFormat="1" applyFont="1" applyFill="1" applyBorder="1" applyAlignment="1">
      <alignment horizontal="center" vertical="center"/>
    </xf>
    <xf numFmtId="176" fontId="13" fillId="3" borderId="25" xfId="0" applyNumberFormat="1" applyFont="1" applyFill="1" applyBorder="1" applyAlignment="1">
      <alignment horizontal="center" vertical="center"/>
    </xf>
    <xf numFmtId="176" fontId="13" fillId="3" borderId="46" xfId="0" applyNumberFormat="1" applyFont="1" applyFill="1" applyBorder="1" applyAlignment="1">
      <alignment horizontal="center" vertical="center"/>
    </xf>
    <xf numFmtId="176" fontId="13" fillId="3" borderId="2" xfId="0" applyNumberFormat="1" applyFont="1" applyFill="1" applyBorder="1" applyAlignment="1">
      <alignment horizontal="center" vertical="center"/>
    </xf>
    <xf numFmtId="176" fontId="13" fillId="3" borderId="47" xfId="0" applyNumberFormat="1" applyFont="1" applyFill="1" applyBorder="1" applyAlignment="1">
      <alignment horizontal="center" vertical="center"/>
    </xf>
    <xf numFmtId="0" fontId="13" fillId="3" borderId="45" xfId="0" applyFont="1" applyFill="1" applyBorder="1" applyAlignment="1" applyProtection="1">
      <alignment horizontal="right" vertical="center"/>
    </xf>
    <xf numFmtId="38" fontId="13" fillId="3" borderId="44" xfId="0" applyNumberFormat="1" applyFont="1" applyFill="1" applyBorder="1" applyAlignment="1">
      <alignment horizontal="right" vertical="center"/>
    </xf>
    <xf numFmtId="0" fontId="13" fillId="3" borderId="45" xfId="0" applyFont="1" applyFill="1" applyBorder="1" applyAlignment="1">
      <alignment horizontal="right" vertical="center"/>
    </xf>
    <xf numFmtId="0" fontId="13" fillId="3" borderId="46" xfId="0" applyFont="1" applyFill="1" applyBorder="1" applyAlignment="1">
      <alignment horizontal="right" vertical="center"/>
    </xf>
    <xf numFmtId="0" fontId="13" fillId="3" borderId="2" xfId="0" applyFont="1" applyFill="1" applyBorder="1" applyAlignment="1">
      <alignment horizontal="right" vertical="center"/>
    </xf>
    <xf numFmtId="0" fontId="15" fillId="3" borderId="0" xfId="0" applyFont="1" applyFill="1" applyAlignment="1">
      <alignment horizontal="left" vertical="top" wrapText="1"/>
    </xf>
    <xf numFmtId="0" fontId="15" fillId="3" borderId="5" xfId="0" applyFont="1" applyFill="1" applyBorder="1" applyAlignment="1" applyProtection="1">
      <alignment horizontal="left"/>
    </xf>
    <xf numFmtId="0" fontId="13" fillId="3" borderId="1" xfId="0" applyFont="1" applyFill="1" applyBorder="1" applyAlignment="1">
      <alignment horizontal="center" vertical="center"/>
    </xf>
    <xf numFmtId="49" fontId="13" fillId="4" borderId="1" xfId="0" applyNumberFormat="1" applyFont="1" applyFill="1" applyBorder="1" applyAlignment="1" applyProtection="1">
      <alignment horizontal="center" vertical="center"/>
      <protection locked="0"/>
    </xf>
    <xf numFmtId="0" fontId="13" fillId="3" borderId="25" xfId="0" applyFont="1" applyFill="1" applyBorder="1" applyAlignment="1">
      <alignment horizontal="left" vertical="center"/>
    </xf>
    <xf numFmtId="0" fontId="13" fillId="3" borderId="47" xfId="0" applyFont="1" applyFill="1" applyBorder="1" applyAlignment="1">
      <alignment horizontal="left" vertical="center"/>
    </xf>
    <xf numFmtId="178" fontId="13" fillId="3" borderId="44" xfId="0" applyNumberFormat="1" applyFont="1" applyFill="1" applyBorder="1" applyAlignment="1">
      <alignment horizontal="center" vertical="center"/>
    </xf>
    <xf numFmtId="178" fontId="13" fillId="3" borderId="45" xfId="0" applyNumberFormat="1" applyFont="1" applyFill="1" applyBorder="1" applyAlignment="1">
      <alignment horizontal="center" vertical="center"/>
    </xf>
    <xf numFmtId="178" fontId="13" fillId="3" borderId="25" xfId="0" applyNumberFormat="1" applyFont="1" applyFill="1" applyBorder="1" applyAlignment="1">
      <alignment horizontal="center" vertical="center"/>
    </xf>
    <xf numFmtId="178" fontId="13" fillId="3" borderId="46" xfId="0" applyNumberFormat="1" applyFont="1" applyFill="1" applyBorder="1" applyAlignment="1">
      <alignment horizontal="center" vertical="center"/>
    </xf>
    <xf numFmtId="178" fontId="13" fillId="3" borderId="2" xfId="0" applyNumberFormat="1" applyFont="1" applyFill="1" applyBorder="1" applyAlignment="1">
      <alignment horizontal="center" vertical="center"/>
    </xf>
    <xf numFmtId="178" fontId="13" fillId="3" borderId="47" xfId="0" applyNumberFormat="1" applyFont="1" applyFill="1" applyBorder="1" applyAlignment="1">
      <alignment horizontal="center" vertical="center"/>
    </xf>
    <xf numFmtId="0" fontId="12" fillId="3" borderId="0" xfId="0" applyFont="1" applyFill="1" applyAlignment="1">
      <alignment horizontal="left" vertical="top" wrapText="1"/>
    </xf>
    <xf numFmtId="0" fontId="13" fillId="6" borderId="0" xfId="0" applyFont="1" applyFill="1" applyAlignment="1">
      <alignment horizontal="center" vertical="center" textRotation="255"/>
    </xf>
    <xf numFmtId="0" fontId="13" fillId="3" borderId="0" xfId="0" applyFont="1" applyFill="1" applyBorder="1" applyAlignment="1" applyProtection="1">
      <alignment horizontal="left" vertical="center"/>
    </xf>
    <xf numFmtId="0" fontId="12" fillId="3" borderId="0" xfId="0" applyFont="1" applyFill="1" applyAlignment="1">
      <alignment horizontal="left" vertical="top"/>
    </xf>
    <xf numFmtId="0" fontId="13" fillId="3" borderId="5" xfId="0" applyFont="1" applyFill="1" applyBorder="1" applyAlignment="1">
      <alignment horizontal="distributed"/>
    </xf>
    <xf numFmtId="0" fontId="13" fillId="3" borderId="46" xfId="0" applyFont="1" applyFill="1" applyBorder="1" applyAlignment="1">
      <alignment horizontal="center" vertical="center"/>
    </xf>
    <xf numFmtId="0" fontId="13"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12" fillId="3" borderId="0" xfId="0" applyFont="1" applyFill="1" applyAlignment="1">
      <alignment horizontal="center" vertical="center"/>
    </xf>
    <xf numFmtId="0" fontId="13" fillId="4" borderId="1" xfId="0" applyFont="1" applyFill="1" applyBorder="1" applyAlignment="1" applyProtection="1">
      <alignment horizontal="center" vertical="center"/>
      <protection locked="0"/>
    </xf>
    <xf numFmtId="0" fontId="13" fillId="3" borderId="1" xfId="0" applyFont="1" applyFill="1" applyBorder="1" applyAlignment="1">
      <alignment horizontal="left" vertical="center"/>
    </xf>
    <xf numFmtId="0" fontId="15" fillId="3" borderId="53" xfId="0" applyFont="1" applyFill="1" applyBorder="1" applyAlignment="1" applyProtection="1">
      <alignment horizontal="right" wrapText="1"/>
      <protection locked="0"/>
    </xf>
    <xf numFmtId="0" fontId="15" fillId="3" borderId="3" xfId="0" applyFont="1" applyFill="1" applyBorder="1" applyAlignment="1" applyProtection="1">
      <alignment horizontal="right" wrapText="1"/>
      <protection locked="0"/>
    </xf>
    <xf numFmtId="0" fontId="20" fillId="3" borderId="0" xfId="0" applyFont="1" applyFill="1" applyAlignment="1">
      <alignment vertical="top" wrapText="1"/>
    </xf>
    <xf numFmtId="0" fontId="21" fillId="3" borderId="0" xfId="0" applyFont="1" applyFill="1" applyAlignment="1">
      <alignment vertical="top" wrapText="1"/>
    </xf>
    <xf numFmtId="0" fontId="15" fillId="3" borderId="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8" fillId="4" borderId="53" xfId="0" applyFont="1" applyFill="1" applyBorder="1" applyAlignment="1">
      <alignment horizontal="right" wrapText="1"/>
    </xf>
    <xf numFmtId="0" fontId="18" fillId="4" borderId="3" xfId="0" applyFont="1" applyFill="1" applyBorder="1" applyAlignment="1">
      <alignment horizontal="right" wrapText="1"/>
    </xf>
  </cellXfs>
  <cellStyles count="4">
    <cellStyle name="パーセント" xfId="2" builtinId="5"/>
    <cellStyle name="ハイパーリンク" xfId="3" builtinId="8"/>
    <cellStyle name="桁区切り" xfId="1" builtinId="6"/>
    <cellStyle name="標準" xfId="0" builtinId="0"/>
  </cellStyles>
  <dxfs count="1">
    <dxf>
      <font>
        <b/>
        <i val="0"/>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fmlaLink="$N$2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N$2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10</xdr:row>
          <xdr:rowOff>228600</xdr:rowOff>
        </xdr:from>
        <xdr:to>
          <xdr:col>1</xdr:col>
          <xdr:colOff>57150</xdr:colOff>
          <xdr:row>11</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11</xdr:row>
          <xdr:rowOff>228600</xdr:rowOff>
        </xdr:from>
        <xdr:to>
          <xdr:col>1</xdr:col>
          <xdr:colOff>57150</xdr:colOff>
          <xdr:row>12</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xdr:row>
          <xdr:rowOff>228600</xdr:rowOff>
        </xdr:from>
        <xdr:to>
          <xdr:col>2</xdr:col>
          <xdr:colOff>85725</xdr:colOff>
          <xdr:row>7</xdr:row>
          <xdr:rowOff>228600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xdr:row>
          <xdr:rowOff>0</xdr:rowOff>
        </xdr:from>
        <xdr:to>
          <xdr:col>2</xdr:col>
          <xdr:colOff>66675</xdr:colOff>
          <xdr:row>8</xdr:row>
          <xdr:rowOff>238125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133350</xdr:rowOff>
        </xdr:from>
        <xdr:to>
          <xdr:col>3</xdr:col>
          <xdr:colOff>666750</xdr:colOff>
          <xdr:row>10</xdr:row>
          <xdr:rowOff>38100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1210000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95250</xdr:rowOff>
        </xdr:from>
        <xdr:to>
          <xdr:col>12</xdr:col>
          <xdr:colOff>190500</xdr:colOff>
          <xdr:row>37</xdr:row>
          <xdr:rowOff>47625</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35</xdr:row>
          <xdr:rowOff>0</xdr:rowOff>
        </xdr:from>
        <xdr:to>
          <xdr:col>3</xdr:col>
          <xdr:colOff>676275</xdr:colOff>
          <xdr:row>35</xdr:row>
          <xdr:rowOff>238125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35</xdr:row>
          <xdr:rowOff>0</xdr:rowOff>
        </xdr:from>
        <xdr:to>
          <xdr:col>4</xdr:col>
          <xdr:colOff>676275</xdr:colOff>
          <xdr:row>35</xdr:row>
          <xdr:rowOff>238125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0</xdr:rowOff>
        </xdr:from>
        <xdr:to>
          <xdr:col>5</xdr:col>
          <xdr:colOff>666750</xdr:colOff>
          <xdr:row>35</xdr:row>
          <xdr:rowOff>238125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35</xdr:row>
          <xdr:rowOff>0</xdr:rowOff>
        </xdr:from>
        <xdr:to>
          <xdr:col>6</xdr:col>
          <xdr:colOff>666750</xdr:colOff>
          <xdr:row>35</xdr:row>
          <xdr:rowOff>238125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35</xdr:row>
          <xdr:rowOff>0</xdr:rowOff>
        </xdr:from>
        <xdr:to>
          <xdr:col>7</xdr:col>
          <xdr:colOff>666750</xdr:colOff>
          <xdr:row>35</xdr:row>
          <xdr:rowOff>238125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35</xdr:row>
          <xdr:rowOff>0</xdr:rowOff>
        </xdr:from>
        <xdr:to>
          <xdr:col>8</xdr:col>
          <xdr:colOff>666750</xdr:colOff>
          <xdr:row>35</xdr:row>
          <xdr:rowOff>238125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247650</xdr:rowOff>
        </xdr:from>
        <xdr:to>
          <xdr:col>9</xdr:col>
          <xdr:colOff>647700</xdr:colOff>
          <xdr:row>35</xdr:row>
          <xdr:rowOff>238125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1447800</xdr:colOff>
          <xdr:row>35</xdr:row>
          <xdr:rowOff>247650</xdr:rowOff>
        </xdr:from>
        <xdr:to>
          <xdr:col>11</xdr:col>
          <xdr:colOff>1685925</xdr:colOff>
          <xdr:row>36</xdr:row>
          <xdr:rowOff>219075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209550</xdr:colOff>
      <xdr:row>9</xdr:row>
      <xdr:rowOff>28575</xdr:rowOff>
    </xdr:from>
    <xdr:to>
      <xdr:col>30</xdr:col>
      <xdr:colOff>171450</xdr:colOff>
      <xdr:row>9</xdr:row>
      <xdr:rowOff>219075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562725" y="981075"/>
          <a:ext cx="18097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64</xdr:row>
      <xdr:rowOff>180975</xdr:rowOff>
    </xdr:from>
    <xdr:to>
      <xdr:col>30</xdr:col>
      <xdr:colOff>161925</xdr:colOff>
      <xdr:row>68</xdr:row>
      <xdr:rowOff>47625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23875" y="16811625"/>
          <a:ext cx="6210300" cy="58102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iei@matsu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5"/>
  <sheetViews>
    <sheetView tabSelected="1" workbookViewId="0">
      <selection activeCell="C19" sqref="C19"/>
    </sheetView>
  </sheetViews>
  <sheetFormatPr defaultColWidth="0" defaultRowHeight="18.75" zeroHeight="1" x14ac:dyDescent="0.4"/>
  <cols>
    <col min="1" max="10" width="9.125" customWidth="1"/>
    <col min="11" max="11" width="4.125" bestFit="1" customWidth="1"/>
    <col min="12" max="12" width="52.75" style="53" customWidth="1"/>
    <col min="13" max="13" width="4.125" customWidth="1"/>
    <col min="14" max="16" width="9" style="7" hidden="1" customWidth="1"/>
    <col min="17" max="17" width="9.5" style="7" hidden="1" customWidth="1"/>
    <col min="18" max="19" width="9" style="7" hidden="1" customWidth="1"/>
    <col min="20" max="21" width="9.5" style="7" hidden="1" customWidth="1"/>
    <col min="22" max="22" width="10" style="7" hidden="1" customWidth="1"/>
    <col min="23" max="23" width="9.375" style="7" hidden="1" customWidth="1"/>
    <col min="24" max="25" width="9" style="7" hidden="1" customWidth="1"/>
    <col min="26" max="28" width="9" style="43" hidden="1" customWidth="1"/>
    <col min="29" max="31" width="9" style="19" hidden="1" customWidth="1"/>
    <col min="32" max="16384" width="9" hidden="1"/>
  </cols>
  <sheetData>
    <row r="1" spans="1:23" ht="138" customHeight="1" thickBot="1" x14ac:dyDescent="0.45">
      <c r="A1" s="161" t="s">
        <v>185</v>
      </c>
      <c r="B1" s="162"/>
      <c r="C1" s="162"/>
      <c r="D1" s="162"/>
      <c r="E1" s="162"/>
      <c r="F1" s="162"/>
      <c r="G1" s="162"/>
      <c r="H1" s="162"/>
      <c r="I1" s="162"/>
      <c r="J1" s="162"/>
      <c r="K1" s="162"/>
      <c r="L1" s="51"/>
      <c r="M1" s="47"/>
    </row>
    <row r="2" spans="1:23" ht="19.5" thickBot="1" x14ac:dyDescent="0.45">
      <c r="A2" s="134" t="s">
        <v>53</v>
      </c>
      <c r="B2" s="134"/>
      <c r="C2" s="134"/>
      <c r="D2" s="134"/>
      <c r="E2" s="134"/>
      <c r="F2" s="134"/>
      <c r="G2" s="134"/>
      <c r="H2" s="134"/>
      <c r="I2" s="134"/>
      <c r="J2" s="134"/>
      <c r="K2" s="50"/>
      <c r="L2" s="105" t="s">
        <v>148</v>
      </c>
      <c r="M2" s="163" t="s">
        <v>123</v>
      </c>
      <c r="T2" s="7" t="s">
        <v>33</v>
      </c>
      <c r="V2" s="7" t="s">
        <v>34</v>
      </c>
    </row>
    <row r="3" spans="1:23" ht="18.75" customHeight="1" x14ac:dyDescent="0.4">
      <c r="A3" s="2"/>
      <c r="B3" s="2"/>
      <c r="C3" s="2"/>
      <c r="D3" s="2"/>
      <c r="E3" s="2"/>
      <c r="F3" s="2"/>
      <c r="G3" s="2"/>
      <c r="H3" s="2"/>
      <c r="I3" s="2"/>
      <c r="J3" s="2"/>
      <c r="K3" s="50"/>
      <c r="L3" s="52"/>
      <c r="M3" s="164"/>
      <c r="N3" s="7" t="s">
        <v>42</v>
      </c>
      <c r="O3" s="7" t="s">
        <v>40</v>
      </c>
      <c r="R3" s="7" t="s">
        <v>33</v>
      </c>
      <c r="S3" s="7" t="s">
        <v>34</v>
      </c>
      <c r="T3" s="8" t="s">
        <v>45</v>
      </c>
      <c r="U3" s="8"/>
      <c r="V3" s="7" t="s">
        <v>45</v>
      </c>
    </row>
    <row r="4" spans="1:23" ht="15.75" customHeight="1" x14ac:dyDescent="0.4">
      <c r="A4" s="2" t="s">
        <v>167</v>
      </c>
      <c r="B4" s="2"/>
      <c r="C4" s="2"/>
      <c r="D4" s="2"/>
      <c r="E4" s="2"/>
      <c r="F4" s="2"/>
      <c r="G4" s="2"/>
      <c r="H4" s="2"/>
      <c r="I4" s="2"/>
      <c r="J4" s="2"/>
      <c r="K4" s="50"/>
      <c r="L4" s="100"/>
      <c r="M4" s="164"/>
      <c r="N4" s="7" t="s">
        <v>43</v>
      </c>
      <c r="O4" s="7" t="s">
        <v>41</v>
      </c>
      <c r="Q4" s="7" t="s">
        <v>24</v>
      </c>
      <c r="R4" s="9">
        <f>IF(OR(E20="",E20=0),0,E20)</f>
        <v>0</v>
      </c>
      <c r="S4" s="9" t="str">
        <f>IF(F20=$O$4,"－",J20)</f>
        <v>－</v>
      </c>
      <c r="T4" s="10"/>
      <c r="U4" s="10"/>
      <c r="V4" s="10"/>
    </row>
    <row r="5" spans="1:23" ht="15.75" customHeight="1" x14ac:dyDescent="0.4">
      <c r="A5" s="2" t="s">
        <v>165</v>
      </c>
      <c r="B5" s="2"/>
      <c r="C5" s="2"/>
      <c r="D5" s="2"/>
      <c r="E5" s="2"/>
      <c r="F5" s="2"/>
      <c r="G5" s="2"/>
      <c r="H5" s="2"/>
      <c r="I5" s="2"/>
      <c r="J5" s="2"/>
      <c r="K5" s="50"/>
      <c r="L5" s="133" t="s">
        <v>138</v>
      </c>
      <c r="M5" s="164"/>
      <c r="N5" s="7" t="s">
        <v>162</v>
      </c>
      <c r="Q5" s="7" t="s">
        <v>25</v>
      </c>
      <c r="R5" s="9">
        <f t="shared" ref="R5:R12" si="0">IF(OR(E21="",E21=0),0,E21)</f>
        <v>0</v>
      </c>
      <c r="S5" s="9" t="str">
        <f t="shared" ref="S5:S12" si="1">IF(F21=$O$4,"－",J21)</f>
        <v>－</v>
      </c>
      <c r="T5" s="10"/>
      <c r="U5" s="10"/>
      <c r="V5" s="10"/>
    </row>
    <row r="6" spans="1:23" ht="15" customHeight="1" x14ac:dyDescent="0.4">
      <c r="A6" s="2"/>
      <c r="B6" s="2"/>
      <c r="C6" s="2"/>
      <c r="D6" s="2"/>
      <c r="E6" s="2"/>
      <c r="F6" s="2"/>
      <c r="G6" s="2"/>
      <c r="H6" s="2"/>
      <c r="I6" s="2"/>
      <c r="J6" s="2"/>
      <c r="K6" s="50"/>
      <c r="L6" s="133"/>
      <c r="M6" s="164"/>
      <c r="N6" s="7" t="s">
        <v>44</v>
      </c>
      <c r="Q6" s="7" t="s">
        <v>26</v>
      </c>
      <c r="R6" s="9">
        <f t="shared" si="0"/>
        <v>0</v>
      </c>
      <c r="S6" s="9" t="str">
        <f t="shared" si="1"/>
        <v>－</v>
      </c>
      <c r="T6" s="11">
        <f>SUM(R4:R6)</f>
        <v>0</v>
      </c>
      <c r="U6" s="11">
        <f>COUNTIF(F20:F22,"〇")</f>
        <v>0</v>
      </c>
      <c r="V6" s="11" t="str">
        <f>IF(U6&lt;3,$O$4,IF(S6=$O$4,"－",SUM(S4:S6)))</f>
        <v>－</v>
      </c>
      <c r="W6" s="12" t="str">
        <f>IFERROR(IF(V6=$O$4,"－",ROUNDDOWN(V6/T6,2)),"")</f>
        <v>－</v>
      </c>
    </row>
    <row r="7" spans="1:23" x14ac:dyDescent="0.4">
      <c r="A7" s="3" t="s">
        <v>164</v>
      </c>
      <c r="B7" s="2"/>
      <c r="C7" s="2"/>
      <c r="D7" s="2"/>
      <c r="E7" s="2"/>
      <c r="F7" s="2"/>
      <c r="G7" s="2"/>
      <c r="H7" s="2"/>
      <c r="I7" s="2"/>
      <c r="J7" s="2"/>
      <c r="K7" s="50"/>
      <c r="L7" s="52"/>
      <c r="M7" s="164"/>
      <c r="Q7" s="7" t="s">
        <v>27</v>
      </c>
      <c r="R7" s="9">
        <f t="shared" si="0"/>
        <v>0</v>
      </c>
      <c r="S7" s="9" t="str">
        <f t="shared" si="1"/>
        <v>－</v>
      </c>
      <c r="T7" s="11">
        <f t="shared" ref="T7:T12" si="2">SUM(R5:R7)</f>
        <v>0</v>
      </c>
      <c r="U7" s="11">
        <f t="shared" ref="U7:U12" si="3">COUNTIF(F21:F23,"〇")</f>
        <v>0</v>
      </c>
      <c r="V7" s="11" t="str">
        <f t="shared" ref="V7:V12" si="4">IF(U7&lt;3,$O$4,IF(S7=$O$4,"－",SUM(S5:S7)))</f>
        <v>－</v>
      </c>
      <c r="W7" s="12" t="str">
        <f t="shared" ref="W7:W12" si="5">IFERROR(IF(V7=$O$4,"－",ROUNDDOWN(V7/T7,2)),"")</f>
        <v>－</v>
      </c>
    </row>
    <row r="8" spans="1:23" ht="19.5" x14ac:dyDescent="0.4">
      <c r="A8" s="56"/>
      <c r="B8" s="2" t="s">
        <v>20</v>
      </c>
      <c r="C8" s="2"/>
      <c r="D8" s="2"/>
      <c r="E8" s="2"/>
      <c r="F8" s="2"/>
      <c r="G8" s="2"/>
      <c r="H8" s="2"/>
      <c r="I8" s="2"/>
      <c r="J8" s="2"/>
      <c r="K8" s="50"/>
      <c r="L8" s="54" t="s">
        <v>127</v>
      </c>
      <c r="M8" s="164"/>
      <c r="Q8" s="7" t="s">
        <v>28</v>
      </c>
      <c r="R8" s="9">
        <f t="shared" si="0"/>
        <v>0</v>
      </c>
      <c r="S8" s="9" t="str">
        <f t="shared" si="1"/>
        <v>－</v>
      </c>
      <c r="T8" s="11">
        <f t="shared" si="2"/>
        <v>0</v>
      </c>
      <c r="U8" s="11">
        <f t="shared" si="3"/>
        <v>0</v>
      </c>
      <c r="V8" s="11" t="str">
        <f t="shared" si="4"/>
        <v>－</v>
      </c>
      <c r="W8" s="12" t="str">
        <f t="shared" si="5"/>
        <v>－</v>
      </c>
    </row>
    <row r="9" spans="1:23" ht="19.5" x14ac:dyDescent="0.4">
      <c r="A9" s="56"/>
      <c r="B9" s="2" t="s">
        <v>21</v>
      </c>
      <c r="C9" s="2"/>
      <c r="D9" s="2"/>
      <c r="E9" s="2"/>
      <c r="F9" s="2"/>
      <c r="G9" s="2"/>
      <c r="H9" s="2"/>
      <c r="I9" s="2"/>
      <c r="J9" s="2"/>
      <c r="K9" s="50"/>
      <c r="L9" s="54" t="s">
        <v>128</v>
      </c>
      <c r="M9" s="164"/>
      <c r="Q9" s="7" t="s">
        <v>29</v>
      </c>
      <c r="R9" s="9">
        <f t="shared" si="0"/>
        <v>0</v>
      </c>
      <c r="S9" s="9" t="str">
        <f t="shared" si="1"/>
        <v>－</v>
      </c>
      <c r="T9" s="11">
        <f t="shared" si="2"/>
        <v>0</v>
      </c>
      <c r="U9" s="11">
        <f t="shared" si="3"/>
        <v>0</v>
      </c>
      <c r="V9" s="11" t="str">
        <f t="shared" si="4"/>
        <v>－</v>
      </c>
      <c r="W9" s="12" t="str">
        <f t="shared" si="5"/>
        <v>－</v>
      </c>
    </row>
    <row r="10" spans="1:23" ht="11.25" customHeight="1" x14ac:dyDescent="0.4">
      <c r="A10" s="2"/>
      <c r="B10" s="2"/>
      <c r="C10" s="2"/>
      <c r="D10" s="2"/>
      <c r="E10" s="2"/>
      <c r="F10" s="2"/>
      <c r="G10" s="2"/>
      <c r="H10" s="2"/>
      <c r="I10" s="2"/>
      <c r="J10" s="2"/>
      <c r="K10" s="50"/>
      <c r="L10" s="52"/>
      <c r="M10" s="164"/>
      <c r="Q10" s="7" t="s">
        <v>30</v>
      </c>
      <c r="R10" s="9">
        <f t="shared" si="0"/>
        <v>0</v>
      </c>
      <c r="S10" s="9" t="str">
        <f t="shared" si="1"/>
        <v>－</v>
      </c>
      <c r="T10" s="11">
        <f t="shared" si="2"/>
        <v>0</v>
      </c>
      <c r="U10" s="11">
        <f t="shared" si="3"/>
        <v>0</v>
      </c>
      <c r="V10" s="11" t="str">
        <f t="shared" si="4"/>
        <v>－</v>
      </c>
      <c r="W10" s="12" t="str">
        <f t="shared" si="5"/>
        <v>－</v>
      </c>
    </row>
    <row r="11" spans="1:23" x14ac:dyDescent="0.4">
      <c r="A11" s="3" t="s">
        <v>0</v>
      </c>
      <c r="B11" s="2"/>
      <c r="C11" s="2"/>
      <c r="D11" s="2"/>
      <c r="E11" s="2"/>
      <c r="F11" s="2"/>
      <c r="G11" s="2"/>
      <c r="H11" s="2"/>
      <c r="I11" s="2"/>
      <c r="J11" s="2"/>
      <c r="K11" s="50"/>
      <c r="L11" s="52"/>
      <c r="M11" s="164"/>
      <c r="Q11" s="7" t="s">
        <v>31</v>
      </c>
      <c r="R11" s="9">
        <f t="shared" si="0"/>
        <v>0</v>
      </c>
      <c r="S11" s="9" t="str">
        <f t="shared" si="1"/>
        <v>－</v>
      </c>
      <c r="T11" s="11">
        <f t="shared" si="2"/>
        <v>0</v>
      </c>
      <c r="U11" s="11">
        <f t="shared" si="3"/>
        <v>0</v>
      </c>
      <c r="V11" s="11" t="str">
        <f t="shared" si="4"/>
        <v>－</v>
      </c>
      <c r="W11" s="12" t="str">
        <f t="shared" si="5"/>
        <v>－</v>
      </c>
    </row>
    <row r="12" spans="1:23" ht="19.5" x14ac:dyDescent="0.4">
      <c r="A12" s="56"/>
      <c r="B12" s="2" t="s">
        <v>23</v>
      </c>
      <c r="C12" s="2"/>
      <c r="D12" s="2"/>
      <c r="E12" s="2"/>
      <c r="F12" s="2"/>
      <c r="G12" s="2"/>
      <c r="H12" s="2"/>
      <c r="I12" s="2"/>
      <c r="J12" s="2"/>
      <c r="K12" s="50"/>
      <c r="L12" s="54" t="s">
        <v>129</v>
      </c>
      <c r="M12" s="164"/>
      <c r="Q12" s="7" t="s">
        <v>32</v>
      </c>
      <c r="R12" s="9">
        <f t="shared" si="0"/>
        <v>0</v>
      </c>
      <c r="S12" s="9" t="str">
        <f t="shared" si="1"/>
        <v>－</v>
      </c>
      <c r="T12" s="11">
        <f t="shared" si="2"/>
        <v>0</v>
      </c>
      <c r="U12" s="11">
        <f t="shared" si="3"/>
        <v>0</v>
      </c>
      <c r="V12" s="11" t="str">
        <f t="shared" si="4"/>
        <v>－</v>
      </c>
      <c r="W12" s="12" t="str">
        <f t="shared" si="5"/>
        <v>－</v>
      </c>
    </row>
    <row r="13" spans="1:23" ht="19.5" x14ac:dyDescent="0.4">
      <c r="A13" s="56"/>
      <c r="B13" s="2" t="s">
        <v>51</v>
      </c>
      <c r="C13" s="2"/>
      <c r="D13" s="2"/>
      <c r="E13" s="2"/>
      <c r="F13" s="2"/>
      <c r="G13" s="2"/>
      <c r="H13" s="2"/>
      <c r="I13" s="2"/>
      <c r="J13" s="2"/>
      <c r="K13" s="50"/>
      <c r="L13" s="54" t="s">
        <v>130</v>
      </c>
      <c r="M13" s="164"/>
      <c r="Q13" s="13"/>
      <c r="W13" s="7" t="s">
        <v>68</v>
      </c>
    </row>
    <row r="14" spans="1:23" ht="19.5" x14ac:dyDescent="0.4">
      <c r="A14" s="4"/>
      <c r="B14" s="135" t="s">
        <v>55</v>
      </c>
      <c r="C14" s="135"/>
      <c r="D14" s="136"/>
      <c r="E14" s="136"/>
      <c r="F14" s="136"/>
      <c r="G14" s="136"/>
      <c r="H14" s="136"/>
      <c r="I14" s="2" t="s">
        <v>56</v>
      </c>
      <c r="J14" s="2"/>
      <c r="K14" s="50"/>
      <c r="L14" s="54"/>
      <c r="M14" s="164"/>
      <c r="Q14" s="13"/>
    </row>
    <row r="15" spans="1:23" ht="9.75" customHeight="1" x14ac:dyDescent="0.4">
      <c r="A15" s="2"/>
      <c r="B15" s="2"/>
      <c r="C15" s="2"/>
      <c r="D15" s="2"/>
      <c r="E15" s="2"/>
      <c r="F15" s="2"/>
      <c r="G15" s="2"/>
      <c r="H15" s="2"/>
      <c r="I15" s="2"/>
      <c r="J15" s="2"/>
      <c r="K15" s="50"/>
      <c r="L15" s="52"/>
      <c r="M15" s="164"/>
      <c r="Q15" s="13"/>
    </row>
    <row r="16" spans="1:23" ht="20.25" thickBot="1" x14ac:dyDescent="0.45">
      <c r="A16" s="3" t="s">
        <v>58</v>
      </c>
      <c r="B16" s="2"/>
      <c r="C16" s="2"/>
      <c r="D16" s="2"/>
      <c r="E16" s="2"/>
      <c r="F16" s="2"/>
      <c r="G16" s="2"/>
      <c r="H16" s="2"/>
      <c r="I16" s="2"/>
      <c r="J16" s="2"/>
      <c r="K16" s="50"/>
      <c r="L16" s="52"/>
      <c r="M16" s="164"/>
      <c r="O16" s="15" t="s">
        <v>13</v>
      </c>
      <c r="P16" s="15" t="s">
        <v>14</v>
      </c>
      <c r="Q16" s="15" t="s">
        <v>15</v>
      </c>
      <c r="R16" s="15" t="s">
        <v>16</v>
      </c>
      <c r="S16" s="15" t="s">
        <v>17</v>
      </c>
      <c r="T16" s="15" t="s">
        <v>18</v>
      </c>
      <c r="U16" s="15" t="s">
        <v>19</v>
      </c>
      <c r="V16" s="15"/>
    </row>
    <row r="17" spans="1:28" ht="19.5" x14ac:dyDescent="0.4">
      <c r="A17" s="73" t="s">
        <v>12</v>
      </c>
      <c r="B17" s="160" t="s">
        <v>1</v>
      </c>
      <c r="C17" s="153"/>
      <c r="D17" s="153"/>
      <c r="E17" s="154"/>
      <c r="F17" s="153" t="s">
        <v>11</v>
      </c>
      <c r="G17" s="153"/>
      <c r="H17" s="153"/>
      <c r="I17" s="153"/>
      <c r="J17" s="154"/>
      <c r="K17" s="50"/>
      <c r="L17" s="52"/>
      <c r="M17" s="164"/>
      <c r="O17" s="16">
        <f t="shared" ref="O17:U17" si="6">COUNTIF(D33:D34,"対象")</f>
        <v>0</v>
      </c>
      <c r="P17" s="16">
        <f t="shared" si="6"/>
        <v>0</v>
      </c>
      <c r="Q17" s="16">
        <f t="shared" si="6"/>
        <v>0</v>
      </c>
      <c r="R17" s="16">
        <f t="shared" si="6"/>
        <v>0</v>
      </c>
      <c r="S17" s="16">
        <f t="shared" si="6"/>
        <v>0</v>
      </c>
      <c r="T17" s="16">
        <f t="shared" si="6"/>
        <v>0</v>
      </c>
      <c r="U17" s="16">
        <f t="shared" si="6"/>
        <v>0</v>
      </c>
      <c r="V17" s="16"/>
      <c r="W17" s="13"/>
      <c r="X17" s="14"/>
      <c r="Y17" s="14"/>
      <c r="Z17" s="44"/>
      <c r="AA17" s="44"/>
      <c r="AB17" s="44"/>
    </row>
    <row r="18" spans="1:28" ht="19.5" x14ac:dyDescent="0.4">
      <c r="A18" s="158" t="s">
        <v>46</v>
      </c>
      <c r="B18" s="77" t="s">
        <v>35</v>
      </c>
      <c r="C18" s="78" t="s">
        <v>36</v>
      </c>
      <c r="D18" s="79" t="s">
        <v>37</v>
      </c>
      <c r="E18" s="140" t="s">
        <v>38</v>
      </c>
      <c r="F18" s="155" t="s">
        <v>39</v>
      </c>
      <c r="G18" s="78" t="s">
        <v>35</v>
      </c>
      <c r="H18" s="78" t="s">
        <v>36</v>
      </c>
      <c r="I18" s="79" t="s">
        <v>37</v>
      </c>
      <c r="J18" s="140" t="s">
        <v>38</v>
      </c>
      <c r="K18" s="50"/>
      <c r="L18" s="54" t="s">
        <v>131</v>
      </c>
      <c r="M18" s="164"/>
      <c r="O18" s="16">
        <f t="shared" ref="O18:U18" si="7">IF(AND(D36="〇",O17&lt;1),1,0)</f>
        <v>1</v>
      </c>
      <c r="P18" s="16">
        <f t="shared" si="7"/>
        <v>0</v>
      </c>
      <c r="Q18" s="16">
        <f t="shared" si="7"/>
        <v>0</v>
      </c>
      <c r="R18" s="16">
        <f t="shared" si="7"/>
        <v>0</v>
      </c>
      <c r="S18" s="16">
        <f t="shared" si="7"/>
        <v>0</v>
      </c>
      <c r="T18" s="16">
        <f t="shared" si="7"/>
        <v>0</v>
      </c>
      <c r="U18" s="16">
        <f t="shared" si="7"/>
        <v>0</v>
      </c>
      <c r="V18" s="16">
        <f>SUM(O18:U18)</f>
        <v>1</v>
      </c>
      <c r="W18" s="13"/>
      <c r="X18" s="14"/>
      <c r="Y18" s="14"/>
      <c r="Z18" s="44"/>
      <c r="AA18" s="44"/>
      <c r="AB18" s="44"/>
    </row>
    <row r="19" spans="1:28" ht="20.25" thickBot="1" x14ac:dyDescent="0.45">
      <c r="A19" s="159"/>
      <c r="B19" s="112" t="s">
        <v>161</v>
      </c>
      <c r="C19" s="57" t="s">
        <v>42</v>
      </c>
      <c r="D19" s="58" t="s">
        <v>162</v>
      </c>
      <c r="E19" s="141"/>
      <c r="F19" s="156"/>
      <c r="G19" s="131" t="str">
        <f>IF(B19="","",B19)</f>
        <v>主たる事業</v>
      </c>
      <c r="H19" s="131" t="str">
        <f t="shared" ref="H19:I19" si="8">IF(C19="","",C19)</f>
        <v>不動産</v>
      </c>
      <c r="I19" s="132" t="str">
        <f t="shared" si="8"/>
        <v>営業外収益</v>
      </c>
      <c r="J19" s="141"/>
      <c r="K19" s="50"/>
      <c r="L19" s="110" t="s">
        <v>149</v>
      </c>
      <c r="M19" s="164"/>
      <c r="W19" s="13"/>
      <c r="X19" s="14"/>
      <c r="Y19" s="14"/>
      <c r="Z19" s="44"/>
      <c r="AA19" s="44"/>
      <c r="AB19" s="44"/>
    </row>
    <row r="20" spans="1:28" ht="19.5" x14ac:dyDescent="0.4">
      <c r="A20" s="74" t="s">
        <v>2</v>
      </c>
      <c r="B20" s="59"/>
      <c r="C20" s="60"/>
      <c r="D20" s="61"/>
      <c r="E20" s="80">
        <f t="shared" ref="E20:E28" si="9">SUM(B20:D20)</f>
        <v>0</v>
      </c>
      <c r="F20" s="68"/>
      <c r="G20" s="69"/>
      <c r="H20" s="69"/>
      <c r="I20" s="70"/>
      <c r="J20" s="83" t="str">
        <f>IF(F20="〇",SUM(G20:I20),"－")</f>
        <v>－</v>
      </c>
      <c r="K20" s="50"/>
      <c r="L20" s="111" t="s">
        <v>150</v>
      </c>
      <c r="M20" s="164"/>
      <c r="O20" s="7" t="str">
        <f t="shared" ref="O20:U20" si="10">IF(D$36="〇",D32,"")</f>
        <v>2-4月</v>
      </c>
      <c r="P20" s="7" t="str">
        <f t="shared" si="10"/>
        <v/>
      </c>
      <c r="Q20" s="7" t="str">
        <f t="shared" si="10"/>
        <v/>
      </c>
      <c r="R20" s="7" t="str">
        <f t="shared" si="10"/>
        <v/>
      </c>
      <c r="S20" s="7" t="str">
        <f t="shared" si="10"/>
        <v/>
      </c>
      <c r="T20" s="7" t="str">
        <f t="shared" si="10"/>
        <v/>
      </c>
      <c r="U20" s="7" t="str">
        <f t="shared" si="10"/>
        <v/>
      </c>
      <c r="V20" s="7" t="str">
        <f>O20&amp;P20&amp;Q20&amp;R20&amp;S20&amp;T20&amp;U20</f>
        <v>2-4月</v>
      </c>
      <c r="W20" s="13"/>
    </row>
    <row r="21" spans="1:28" ht="19.5" x14ac:dyDescent="0.4">
      <c r="A21" s="75" t="s">
        <v>3</v>
      </c>
      <c r="B21" s="62"/>
      <c r="C21" s="63"/>
      <c r="D21" s="64"/>
      <c r="E21" s="81">
        <f t="shared" si="9"/>
        <v>0</v>
      </c>
      <c r="F21" s="71"/>
      <c r="G21" s="63"/>
      <c r="H21" s="63"/>
      <c r="I21" s="64"/>
      <c r="J21" s="81" t="str">
        <f t="shared" ref="J21:J28" si="11">IF(F21="〇",SUM(G21:I21),"－")</f>
        <v>－</v>
      </c>
      <c r="K21" s="50"/>
      <c r="L21" s="111" t="s">
        <v>151</v>
      </c>
      <c r="M21" s="164"/>
      <c r="N21" s="113">
        <v>1</v>
      </c>
      <c r="O21" s="7" t="str">
        <f t="shared" ref="O21:O23" si="12">IF(D$36="〇",D33,"")</f>
        <v>－</v>
      </c>
      <c r="P21" s="7" t="str">
        <f t="shared" ref="P21:U23" si="13">IF(E$36="〇",E33,"")</f>
        <v/>
      </c>
      <c r="Q21" s="7" t="str">
        <f t="shared" si="13"/>
        <v/>
      </c>
      <c r="R21" s="7" t="str">
        <f t="shared" si="13"/>
        <v/>
      </c>
      <c r="S21" s="7" t="str">
        <f t="shared" si="13"/>
        <v/>
      </c>
      <c r="T21" s="7" t="str">
        <f t="shared" si="13"/>
        <v/>
      </c>
      <c r="U21" s="7" t="str">
        <f t="shared" si="13"/>
        <v/>
      </c>
      <c r="V21" s="7" t="str">
        <f t="shared" ref="V21:V22" si="14">O21&amp;P21&amp;Q21&amp;R21&amp;S21&amp;T21&amp;U21</f>
        <v>－</v>
      </c>
      <c r="W21" s="165"/>
    </row>
    <row r="22" spans="1:28" ht="19.5" x14ac:dyDescent="0.4">
      <c r="A22" s="75" t="s">
        <v>4</v>
      </c>
      <c r="B22" s="62"/>
      <c r="C22" s="63"/>
      <c r="D22" s="64"/>
      <c r="E22" s="81">
        <f t="shared" si="9"/>
        <v>0</v>
      </c>
      <c r="F22" s="71"/>
      <c r="G22" s="63"/>
      <c r="H22" s="63"/>
      <c r="I22" s="64"/>
      <c r="J22" s="81" t="str">
        <f t="shared" si="11"/>
        <v>－</v>
      </c>
      <c r="K22" s="50"/>
      <c r="L22" s="111" t="s">
        <v>152</v>
      </c>
      <c r="M22" s="164"/>
      <c r="N22" s="113">
        <v>1</v>
      </c>
      <c r="O22" s="7" t="str">
        <f t="shared" si="12"/>
        <v>－</v>
      </c>
      <c r="P22" s="7" t="str">
        <f t="shared" si="13"/>
        <v/>
      </c>
      <c r="Q22" s="7" t="str">
        <f t="shared" si="13"/>
        <v/>
      </c>
      <c r="R22" s="7" t="str">
        <f t="shared" si="13"/>
        <v/>
      </c>
      <c r="S22" s="7" t="str">
        <f t="shared" si="13"/>
        <v/>
      </c>
      <c r="T22" s="7" t="str">
        <f t="shared" si="13"/>
        <v/>
      </c>
      <c r="U22" s="7" t="str">
        <f t="shared" si="13"/>
        <v/>
      </c>
      <c r="V22" s="7" t="str">
        <f t="shared" si="14"/>
        <v>－</v>
      </c>
      <c r="W22" s="165"/>
    </row>
    <row r="23" spans="1:28" ht="19.5" x14ac:dyDescent="0.4">
      <c r="A23" s="75" t="s">
        <v>5</v>
      </c>
      <c r="B23" s="62"/>
      <c r="C23" s="63"/>
      <c r="D23" s="64"/>
      <c r="E23" s="81">
        <f t="shared" si="9"/>
        <v>0</v>
      </c>
      <c r="F23" s="71"/>
      <c r="G23" s="63"/>
      <c r="H23" s="63"/>
      <c r="I23" s="64"/>
      <c r="J23" s="81" t="str">
        <f t="shared" si="11"/>
        <v>－</v>
      </c>
      <c r="K23" s="50"/>
      <c r="L23" s="54" t="s">
        <v>153</v>
      </c>
      <c r="M23" s="164"/>
      <c r="O23" s="7" t="str">
        <f t="shared" si="12"/>
        <v>－</v>
      </c>
      <c r="P23" s="7" t="str">
        <f t="shared" si="13"/>
        <v/>
      </c>
      <c r="Q23" s="7" t="str">
        <f t="shared" si="13"/>
        <v/>
      </c>
      <c r="R23" s="7" t="str">
        <f t="shared" si="13"/>
        <v/>
      </c>
      <c r="S23" s="7" t="str">
        <f t="shared" si="13"/>
        <v/>
      </c>
      <c r="T23" s="7" t="str">
        <f t="shared" si="13"/>
        <v/>
      </c>
      <c r="U23" s="7" t="str">
        <f t="shared" si="13"/>
        <v/>
      </c>
      <c r="V23" s="45">
        <f>SUM(O23:U23)</f>
        <v>0</v>
      </c>
    </row>
    <row r="24" spans="1:28" ht="19.5" x14ac:dyDescent="0.4">
      <c r="A24" s="75" t="s">
        <v>6</v>
      </c>
      <c r="B24" s="62"/>
      <c r="C24" s="63"/>
      <c r="D24" s="64"/>
      <c r="E24" s="81">
        <f t="shared" si="9"/>
        <v>0</v>
      </c>
      <c r="F24" s="71"/>
      <c r="G24" s="63"/>
      <c r="H24" s="63"/>
      <c r="I24" s="64"/>
      <c r="J24" s="81" t="str">
        <f t="shared" si="11"/>
        <v>－</v>
      </c>
      <c r="K24" s="50"/>
      <c r="L24" s="54" t="s">
        <v>154</v>
      </c>
      <c r="M24" s="164"/>
      <c r="N24" s="10" t="s">
        <v>73</v>
      </c>
      <c r="O24" s="7">
        <f>IF(D$36="〇",T6,"")</f>
        <v>0</v>
      </c>
      <c r="P24" s="7" t="str">
        <f>IF(E$36="〇",T7,"")</f>
        <v/>
      </c>
      <c r="Q24" s="7" t="str">
        <f>IF(F$36="〇",T8,"")</f>
        <v/>
      </c>
      <c r="R24" s="7" t="str">
        <f>IF(G$36="〇",T9,"")</f>
        <v/>
      </c>
      <c r="S24" s="7" t="str">
        <f>IF(H$36="〇",T10,"")</f>
        <v/>
      </c>
      <c r="T24" s="7" t="str">
        <f>IF(I$36="〇",T11,"")</f>
        <v/>
      </c>
      <c r="U24" s="7" t="str">
        <f>IF(J$36="〇",T12,"")</f>
        <v/>
      </c>
      <c r="V24" s="13">
        <f t="shared" ref="V24:V31" si="15">SUM(O24:U24)</f>
        <v>0</v>
      </c>
    </row>
    <row r="25" spans="1:28" ht="19.5" x14ac:dyDescent="0.4">
      <c r="A25" s="75" t="s">
        <v>7</v>
      </c>
      <c r="B25" s="62"/>
      <c r="C25" s="63"/>
      <c r="D25" s="64"/>
      <c r="E25" s="81">
        <f t="shared" si="9"/>
        <v>0</v>
      </c>
      <c r="F25" s="71"/>
      <c r="G25" s="63"/>
      <c r="H25" s="63"/>
      <c r="I25" s="64"/>
      <c r="J25" s="81" t="str">
        <f t="shared" si="11"/>
        <v>－</v>
      </c>
      <c r="K25" s="50"/>
      <c r="L25" s="111" t="s">
        <v>132</v>
      </c>
      <c r="M25" s="164"/>
      <c r="N25" s="10" t="s">
        <v>74</v>
      </c>
      <c r="O25" s="7" t="str">
        <f>IF(D$36="〇",V6,"")</f>
        <v>－</v>
      </c>
      <c r="P25" s="7" t="str">
        <f>IF(E$36="〇",V7,"")</f>
        <v/>
      </c>
      <c r="Q25" s="7" t="str">
        <f>IF(F$36="〇",V8,"")</f>
        <v/>
      </c>
      <c r="R25" s="7" t="str">
        <f>IF(G$36="〇",V9,"")</f>
        <v/>
      </c>
      <c r="S25" s="7" t="str">
        <f>IF(H$36="〇",V10,"")</f>
        <v/>
      </c>
      <c r="T25" s="7" t="str">
        <f>IF(I$36="〇",V11,"")</f>
        <v/>
      </c>
      <c r="U25" s="7" t="str">
        <f>IF(J$36="〇",V12,"")</f>
        <v/>
      </c>
      <c r="V25" s="13">
        <f t="shared" si="15"/>
        <v>0</v>
      </c>
    </row>
    <row r="26" spans="1:28" ht="19.5" x14ac:dyDescent="0.4">
      <c r="A26" s="75" t="s">
        <v>8</v>
      </c>
      <c r="B26" s="62"/>
      <c r="C26" s="63"/>
      <c r="D26" s="64"/>
      <c r="E26" s="81">
        <f t="shared" si="9"/>
        <v>0</v>
      </c>
      <c r="F26" s="71"/>
      <c r="G26" s="63"/>
      <c r="H26" s="63"/>
      <c r="I26" s="64"/>
      <c r="J26" s="81" t="str">
        <f t="shared" si="11"/>
        <v>－</v>
      </c>
      <c r="K26" s="50"/>
      <c r="L26" s="111" t="s">
        <v>133</v>
      </c>
      <c r="M26" s="164"/>
      <c r="N26" s="166" t="s">
        <v>73</v>
      </c>
      <c r="O26" s="7">
        <f>IF(D$36="〇",R4,"")</f>
        <v>0</v>
      </c>
      <c r="P26" s="7" t="str">
        <f>IF(E$36="〇",R5,"")</f>
        <v/>
      </c>
      <c r="Q26" s="7" t="str">
        <f>IF(F$36="〇",R6,"")</f>
        <v/>
      </c>
      <c r="R26" s="7" t="str">
        <f>IF(G$36="〇",R7,"")</f>
        <v/>
      </c>
      <c r="S26" s="7" t="str">
        <f>IF(H$36="〇",R8,"")</f>
        <v/>
      </c>
      <c r="T26" s="7" t="str">
        <f>IF(I$36="〇",R9,"")</f>
        <v/>
      </c>
      <c r="U26" s="7" t="str">
        <f>IF(J$36="〇",R10,"")</f>
        <v/>
      </c>
      <c r="V26" s="13">
        <f t="shared" si="15"/>
        <v>0</v>
      </c>
    </row>
    <row r="27" spans="1:28" ht="19.5" x14ac:dyDescent="0.4">
      <c r="A27" s="75" t="s">
        <v>9</v>
      </c>
      <c r="B27" s="62"/>
      <c r="C27" s="63"/>
      <c r="D27" s="64"/>
      <c r="E27" s="81">
        <f t="shared" si="9"/>
        <v>0</v>
      </c>
      <c r="F27" s="71"/>
      <c r="G27" s="63"/>
      <c r="H27" s="63"/>
      <c r="I27" s="64"/>
      <c r="J27" s="81" t="str">
        <f t="shared" si="11"/>
        <v>－</v>
      </c>
      <c r="K27" s="50"/>
      <c r="L27" s="111"/>
      <c r="M27" s="164"/>
      <c r="N27" s="166"/>
      <c r="O27" s="7">
        <f>IF(D$36="〇",R5,"")</f>
        <v>0</v>
      </c>
      <c r="P27" s="7" t="str">
        <f t="shared" ref="P27:P28" si="16">IF(E$36="〇",R6,"")</f>
        <v/>
      </c>
      <c r="Q27" s="7" t="str">
        <f>IF(F$36="〇",R7,"")</f>
        <v/>
      </c>
      <c r="R27" s="7" t="str">
        <f t="shared" ref="R27:R28" si="17">IF(G$36="〇",R8,"")</f>
        <v/>
      </c>
      <c r="S27" s="7" t="str">
        <f t="shared" ref="S27:S28" si="18">IF(H$36="〇",R9,"")</f>
        <v/>
      </c>
      <c r="T27" s="7" t="str">
        <f t="shared" ref="T27:T28" si="19">IF(I$36="〇",R10,"")</f>
        <v/>
      </c>
      <c r="U27" s="7" t="str">
        <f t="shared" ref="U27:U28" si="20">IF(J$36="〇",R11,"")</f>
        <v/>
      </c>
      <c r="V27" s="13">
        <f t="shared" si="15"/>
        <v>0</v>
      </c>
    </row>
    <row r="28" spans="1:28" ht="20.25" thickBot="1" x14ac:dyDescent="0.45">
      <c r="A28" s="76" t="s">
        <v>10</v>
      </c>
      <c r="B28" s="65"/>
      <c r="C28" s="66"/>
      <c r="D28" s="67"/>
      <c r="E28" s="82">
        <f t="shared" si="9"/>
        <v>0</v>
      </c>
      <c r="F28" s="72"/>
      <c r="G28" s="66"/>
      <c r="H28" s="66"/>
      <c r="I28" s="67"/>
      <c r="J28" s="82" t="str">
        <f t="shared" si="11"/>
        <v>－</v>
      </c>
      <c r="K28" s="50"/>
      <c r="L28" s="54" t="s">
        <v>155</v>
      </c>
      <c r="M28" s="164"/>
      <c r="N28" s="166"/>
      <c r="O28" s="7">
        <f>IF(D$36="〇",R6,"")</f>
        <v>0</v>
      </c>
      <c r="P28" s="7" t="str">
        <f t="shared" si="16"/>
        <v/>
      </c>
      <c r="Q28" s="7" t="str">
        <f>IF(F$36="〇",R8,"")</f>
        <v/>
      </c>
      <c r="R28" s="7" t="str">
        <f t="shared" si="17"/>
        <v/>
      </c>
      <c r="S28" s="7" t="str">
        <f t="shared" si="18"/>
        <v/>
      </c>
      <c r="T28" s="7" t="str">
        <f t="shared" si="19"/>
        <v/>
      </c>
      <c r="U28" s="7" t="str">
        <f t="shared" si="20"/>
        <v/>
      </c>
      <c r="V28" s="13">
        <f t="shared" si="15"/>
        <v>0</v>
      </c>
    </row>
    <row r="29" spans="1:28" ht="19.5" x14ac:dyDescent="0.4">
      <c r="A29" s="2"/>
      <c r="B29" s="2"/>
      <c r="C29" s="2"/>
      <c r="D29" s="2"/>
      <c r="E29" s="2"/>
      <c r="F29" s="2"/>
      <c r="G29" s="2"/>
      <c r="H29" s="2"/>
      <c r="I29" s="2"/>
      <c r="J29" s="2"/>
      <c r="K29" s="50"/>
      <c r="L29" s="54" t="s">
        <v>156</v>
      </c>
      <c r="M29" s="164"/>
      <c r="N29" s="166" t="s">
        <v>74</v>
      </c>
      <c r="O29" s="7" t="str">
        <f>IF(D$36="〇",S4,"")</f>
        <v>－</v>
      </c>
      <c r="P29" s="7" t="str">
        <f>IF(E$36="〇",S5,"")</f>
        <v/>
      </c>
      <c r="Q29" s="7" t="str">
        <f>IF(F$36="〇",S6,"")</f>
        <v/>
      </c>
      <c r="R29" s="7" t="str">
        <f>IF(G$36="〇",S7,"")</f>
        <v/>
      </c>
      <c r="S29" s="7" t="str">
        <f>IF(H$36="〇",S8,"")</f>
        <v/>
      </c>
      <c r="T29" s="7" t="str">
        <f>IF(I$36="〇",S9,"")</f>
        <v/>
      </c>
      <c r="U29" s="7" t="str">
        <f>IF(J$36="〇",S10,"")</f>
        <v/>
      </c>
      <c r="V29" s="13">
        <f t="shared" si="15"/>
        <v>0</v>
      </c>
    </row>
    <row r="30" spans="1:28" ht="20.25" thickBot="1" x14ac:dyDescent="0.45">
      <c r="A30" s="46" t="s">
        <v>54</v>
      </c>
      <c r="B30" s="2"/>
      <c r="C30" s="2"/>
      <c r="D30" s="2"/>
      <c r="E30" s="2"/>
      <c r="F30" s="2"/>
      <c r="G30" s="2"/>
      <c r="H30" s="2"/>
      <c r="I30" s="2"/>
      <c r="J30" s="2"/>
      <c r="K30" s="50"/>
      <c r="L30" s="111" t="s">
        <v>157</v>
      </c>
      <c r="M30" s="164"/>
      <c r="N30" s="166"/>
      <c r="O30" s="7" t="str">
        <f>IF(D$36="〇",S5,"")</f>
        <v>－</v>
      </c>
      <c r="P30" s="7" t="str">
        <f t="shared" ref="P30:P31" si="21">IF(E$36="〇",S6,"")</f>
        <v/>
      </c>
      <c r="Q30" s="7" t="str">
        <f t="shared" ref="Q30:Q31" si="22">IF(F$36="〇",S7,"")</f>
        <v/>
      </c>
      <c r="R30" s="7" t="str">
        <f t="shared" ref="R30:R31" si="23">IF(G$36="〇",S8,"")</f>
        <v/>
      </c>
      <c r="S30" s="7" t="str">
        <f t="shared" ref="S30:S31" si="24">IF(H$36="〇",S9,"")</f>
        <v/>
      </c>
      <c r="T30" s="7" t="str">
        <f t="shared" ref="T30:T31" si="25">IF(I$36="〇",S10,"")</f>
        <v/>
      </c>
      <c r="U30" s="7" t="str">
        <f t="shared" ref="U30:U31" si="26">IF(J$36="〇",S11,"")</f>
        <v/>
      </c>
      <c r="V30" s="13">
        <f t="shared" si="15"/>
        <v>0</v>
      </c>
    </row>
    <row r="31" spans="1:28" ht="19.5" x14ac:dyDescent="0.4">
      <c r="A31" s="149" t="s">
        <v>69</v>
      </c>
      <c r="B31" s="150"/>
      <c r="C31" s="144" t="s">
        <v>49</v>
      </c>
      <c r="D31" s="146" t="s">
        <v>50</v>
      </c>
      <c r="E31" s="147"/>
      <c r="F31" s="147"/>
      <c r="G31" s="147"/>
      <c r="H31" s="147"/>
      <c r="I31" s="147"/>
      <c r="J31" s="148"/>
      <c r="K31" s="50"/>
      <c r="L31" s="111" t="s">
        <v>158</v>
      </c>
      <c r="M31" s="164"/>
      <c r="N31" s="166"/>
      <c r="O31" s="7" t="str">
        <f>IF(D$36="〇",S6,"")</f>
        <v>－</v>
      </c>
      <c r="P31" s="7" t="str">
        <f t="shared" si="21"/>
        <v/>
      </c>
      <c r="Q31" s="7" t="str">
        <f t="shared" si="22"/>
        <v/>
      </c>
      <c r="R31" s="7" t="str">
        <f t="shared" si="23"/>
        <v/>
      </c>
      <c r="S31" s="7" t="str">
        <f t="shared" si="24"/>
        <v/>
      </c>
      <c r="T31" s="7" t="str">
        <f t="shared" si="25"/>
        <v/>
      </c>
      <c r="U31" s="7" t="str">
        <f t="shared" si="26"/>
        <v/>
      </c>
      <c r="V31" s="13">
        <f t="shared" si="15"/>
        <v>0</v>
      </c>
    </row>
    <row r="32" spans="1:28" ht="19.5" customHeight="1" thickBot="1" x14ac:dyDescent="0.45">
      <c r="A32" s="151"/>
      <c r="B32" s="152"/>
      <c r="C32" s="145"/>
      <c r="D32" s="84" t="s">
        <v>13</v>
      </c>
      <c r="E32" s="85" t="s">
        <v>14</v>
      </c>
      <c r="F32" s="85" t="s">
        <v>15</v>
      </c>
      <c r="G32" s="85" t="s">
        <v>16</v>
      </c>
      <c r="H32" s="85" t="s">
        <v>17</v>
      </c>
      <c r="I32" s="85" t="s">
        <v>18</v>
      </c>
      <c r="J32" s="86" t="s">
        <v>19</v>
      </c>
      <c r="K32" s="50"/>
      <c r="L32" s="52"/>
      <c r="M32" s="164"/>
      <c r="N32" s="16"/>
      <c r="O32" s="16"/>
      <c r="P32" s="16"/>
      <c r="Q32" s="16"/>
      <c r="R32" s="16"/>
      <c r="S32" s="16"/>
      <c r="T32" s="16"/>
      <c r="U32" s="16"/>
      <c r="V32" s="16"/>
    </row>
    <row r="33" spans="1:22" ht="19.5" x14ac:dyDescent="0.4">
      <c r="A33" s="87" t="s">
        <v>70</v>
      </c>
      <c r="B33" s="88"/>
      <c r="C33" s="89" t="s">
        <v>47</v>
      </c>
      <c r="D33" s="90" t="str">
        <f>IF(OR(D$35="－",D35=""),"－",IF(AND(D$35&gt;50%,D$35&lt;=70%),"対象",""))</f>
        <v>－</v>
      </c>
      <c r="E33" s="91" t="str">
        <f t="shared" ref="E33:J33" si="27">IF(OR(E$35="－",E35=""),"－",IF(AND(E$35&gt;50%,E$35&lt;=70%),"対象",""))</f>
        <v>－</v>
      </c>
      <c r="F33" s="91" t="str">
        <f t="shared" si="27"/>
        <v>－</v>
      </c>
      <c r="G33" s="91" t="str">
        <f t="shared" si="27"/>
        <v>－</v>
      </c>
      <c r="H33" s="91" t="str">
        <f t="shared" si="27"/>
        <v>－</v>
      </c>
      <c r="I33" s="91" t="str">
        <f t="shared" si="27"/>
        <v>－</v>
      </c>
      <c r="J33" s="92" t="str">
        <f t="shared" si="27"/>
        <v>－</v>
      </c>
      <c r="K33" s="50"/>
      <c r="L33" s="54" t="s">
        <v>159</v>
      </c>
      <c r="M33" s="164"/>
      <c r="N33" s="16"/>
      <c r="O33" s="16"/>
      <c r="P33" s="16"/>
      <c r="Q33" s="16"/>
      <c r="R33" s="16"/>
      <c r="S33" s="16"/>
      <c r="T33" s="16"/>
      <c r="U33" s="16"/>
      <c r="V33" s="16"/>
    </row>
    <row r="34" spans="1:22" ht="20.25" thickBot="1" x14ac:dyDescent="0.45">
      <c r="A34" s="142" t="s">
        <v>71</v>
      </c>
      <c r="B34" s="143"/>
      <c r="C34" s="93" t="s">
        <v>48</v>
      </c>
      <c r="D34" s="94" t="str">
        <f>IF(OR(D$35="－",D$35=""),"－",IF(D$35&lt;=50%,"対象",""))</f>
        <v>－</v>
      </c>
      <c r="E34" s="95" t="str">
        <f t="shared" ref="E34:J34" si="28">IF(OR(E$35="－",E$35=""),"－",IF(E$35&lt;=50%,"対象",""))</f>
        <v>－</v>
      </c>
      <c r="F34" s="95" t="str">
        <f t="shared" si="28"/>
        <v>－</v>
      </c>
      <c r="G34" s="95" t="str">
        <f t="shared" si="28"/>
        <v>－</v>
      </c>
      <c r="H34" s="95" t="str">
        <f t="shared" si="28"/>
        <v>－</v>
      </c>
      <c r="I34" s="95" t="str">
        <f t="shared" si="28"/>
        <v>－</v>
      </c>
      <c r="J34" s="96" t="str">
        <f t="shared" si="28"/>
        <v>－</v>
      </c>
      <c r="K34" s="50"/>
      <c r="L34" s="54" t="s">
        <v>160</v>
      </c>
      <c r="M34" s="164"/>
      <c r="V34" s="16"/>
    </row>
    <row r="35" spans="1:22" ht="19.5" thickBot="1" x14ac:dyDescent="0.45">
      <c r="A35" s="137" t="s">
        <v>72</v>
      </c>
      <c r="B35" s="138"/>
      <c r="C35" s="139"/>
      <c r="D35" s="97" t="str">
        <f>W6</f>
        <v>－</v>
      </c>
      <c r="E35" s="98" t="str">
        <f>W7</f>
        <v>－</v>
      </c>
      <c r="F35" s="98" t="str">
        <f>W8</f>
        <v>－</v>
      </c>
      <c r="G35" s="98" t="str">
        <f>W9</f>
        <v>－</v>
      </c>
      <c r="H35" s="98" t="str">
        <f>W10</f>
        <v>－</v>
      </c>
      <c r="I35" s="98" t="str">
        <f>W11</f>
        <v>－</v>
      </c>
      <c r="J35" s="99" t="str">
        <f>W12</f>
        <v>－</v>
      </c>
      <c r="K35" s="50"/>
      <c r="L35" s="52"/>
      <c r="M35" s="164"/>
      <c r="V35" s="16"/>
    </row>
    <row r="36" spans="1:22" ht="20.25" thickBot="1" x14ac:dyDescent="0.45">
      <c r="A36" s="137" t="s">
        <v>57</v>
      </c>
      <c r="B36" s="138"/>
      <c r="C36" s="139"/>
      <c r="D36" s="114" t="str">
        <f>IF($N$22=1,$O$3,"")</f>
        <v>〇</v>
      </c>
      <c r="E36" s="115" t="str">
        <f>IF($N$22=2,$O$3,"")</f>
        <v/>
      </c>
      <c r="F36" s="115" t="str">
        <f>IF($N$22=3,$O$3,"")</f>
        <v/>
      </c>
      <c r="G36" s="115" t="str">
        <f>IF($N$22=4,$O$3,"")</f>
        <v/>
      </c>
      <c r="H36" s="115" t="str">
        <f>IF($N$22=5,$O$3,"")</f>
        <v/>
      </c>
      <c r="I36" s="115" t="str">
        <f>IF($N$22=6,$O$3,"")</f>
        <v/>
      </c>
      <c r="J36" s="116" t="str">
        <f>IF($N$22=7,$O$3,"")</f>
        <v/>
      </c>
      <c r="K36" s="50"/>
      <c r="L36" s="54" t="s">
        <v>135</v>
      </c>
      <c r="M36" s="164"/>
      <c r="V36" s="16"/>
    </row>
    <row r="37" spans="1:22" ht="19.5" x14ac:dyDescent="0.4">
      <c r="A37" s="2" t="s">
        <v>52</v>
      </c>
      <c r="B37" s="2"/>
      <c r="C37" s="2"/>
      <c r="D37" s="2"/>
      <c r="E37" s="2"/>
      <c r="F37" s="2"/>
      <c r="G37" s="2"/>
      <c r="H37" s="2"/>
      <c r="I37" s="2"/>
      <c r="J37" s="5" t="str">
        <f>IF(COUNTIF(D36:J36,"〇")=0,"↑(注)対象となる期間を選択してください！","")</f>
        <v/>
      </c>
      <c r="K37" s="50"/>
      <c r="L37" s="54" t="s">
        <v>163</v>
      </c>
      <c r="M37" s="164"/>
    </row>
    <row r="38" spans="1:22" ht="25.5" customHeight="1" x14ac:dyDescent="0.4">
      <c r="A38" s="157" t="s">
        <v>166</v>
      </c>
      <c r="B38" s="157"/>
      <c r="C38" s="157"/>
      <c r="D38" s="2"/>
      <c r="E38" s="2"/>
      <c r="F38" s="2"/>
      <c r="G38" s="2"/>
      <c r="H38" s="2"/>
      <c r="I38" s="2"/>
      <c r="J38" s="5" t="str">
        <f>IF(V18&gt;=1,"↑(注)対象とならない期間が選択されています。！","")</f>
        <v>↑(注)対象とならない期間が選択されています。！</v>
      </c>
      <c r="K38" s="50"/>
      <c r="L38" s="52"/>
      <c r="M38" s="164"/>
    </row>
    <row r="39" spans="1:22" x14ac:dyDescent="0.4">
      <c r="A39" s="2"/>
      <c r="B39" s="2"/>
      <c r="C39" s="2"/>
      <c r="D39" s="2" t="s">
        <v>22</v>
      </c>
      <c r="E39" s="2"/>
      <c r="F39" s="2"/>
      <c r="G39" s="2"/>
      <c r="H39" s="2"/>
      <c r="I39" s="2"/>
      <c r="J39" s="2"/>
      <c r="K39" s="50"/>
      <c r="L39" s="52"/>
      <c r="M39" s="164"/>
    </row>
    <row r="40" spans="1:22" x14ac:dyDescent="0.4">
      <c r="A40" s="2"/>
      <c r="B40" s="2"/>
      <c r="C40" s="2"/>
      <c r="D40" s="6" t="s">
        <v>61</v>
      </c>
      <c r="E40" s="174" t="s">
        <v>60</v>
      </c>
      <c r="F40" s="175"/>
      <c r="G40" s="176"/>
      <c r="H40" s="2"/>
      <c r="I40" s="2"/>
      <c r="J40" s="2"/>
      <c r="K40" s="50"/>
      <c r="L40" s="52"/>
      <c r="M40" s="164"/>
    </row>
    <row r="41" spans="1:22" ht="27" customHeight="1" x14ac:dyDescent="0.4">
      <c r="A41" s="2"/>
      <c r="B41" s="2"/>
      <c r="C41" s="2"/>
      <c r="D41" s="169" t="s">
        <v>87</v>
      </c>
      <c r="E41" s="169"/>
      <c r="F41" s="170"/>
      <c r="G41" s="170"/>
      <c r="H41" s="170"/>
      <c r="I41" s="170"/>
      <c r="J41" s="170"/>
      <c r="K41" s="50"/>
      <c r="L41" s="54" t="s">
        <v>136</v>
      </c>
      <c r="M41" s="164"/>
    </row>
    <row r="42" spans="1:22" ht="27" customHeight="1" x14ac:dyDescent="0.4">
      <c r="A42" s="2"/>
      <c r="B42" s="2"/>
      <c r="C42" s="2"/>
      <c r="D42" s="169" t="s">
        <v>88</v>
      </c>
      <c r="E42" s="169"/>
      <c r="F42" s="170"/>
      <c r="G42" s="170"/>
      <c r="H42" s="170"/>
      <c r="I42" s="170"/>
      <c r="J42" s="170"/>
      <c r="K42" s="50"/>
      <c r="L42" s="52"/>
      <c r="M42" s="164"/>
    </row>
    <row r="43" spans="1:22" ht="27" customHeight="1" x14ac:dyDescent="0.4">
      <c r="A43" s="2"/>
      <c r="B43" s="2"/>
      <c r="C43" s="2"/>
      <c r="D43" s="169" t="s">
        <v>89</v>
      </c>
      <c r="E43" s="169"/>
      <c r="F43" s="170"/>
      <c r="G43" s="170"/>
      <c r="H43" s="170"/>
      <c r="I43" s="170"/>
      <c r="J43" s="1" t="s">
        <v>59</v>
      </c>
      <c r="K43" s="50"/>
      <c r="L43" s="54" t="s">
        <v>183</v>
      </c>
      <c r="M43" s="164"/>
    </row>
    <row r="44" spans="1:22" ht="27" customHeight="1" x14ac:dyDescent="0.4">
      <c r="A44" s="2"/>
      <c r="B44" s="2"/>
      <c r="C44" s="2"/>
      <c r="D44" s="167" t="s">
        <v>86</v>
      </c>
      <c r="E44" s="168"/>
      <c r="F44" s="171"/>
      <c r="G44" s="172"/>
      <c r="H44" s="172"/>
      <c r="I44" s="172"/>
      <c r="J44" s="173"/>
      <c r="K44" s="50"/>
      <c r="L44" s="54" t="s">
        <v>137</v>
      </c>
      <c r="M44" s="164"/>
    </row>
    <row r="45" spans="1:22" ht="27" customHeight="1" x14ac:dyDescent="0.4">
      <c r="A45" s="2"/>
      <c r="B45" s="2"/>
      <c r="C45" s="18"/>
      <c r="D45" s="169" t="s">
        <v>90</v>
      </c>
      <c r="E45" s="169"/>
      <c r="F45" s="170"/>
      <c r="G45" s="170"/>
      <c r="H45" s="170"/>
      <c r="I45" s="170"/>
      <c r="J45" s="170"/>
      <c r="K45" s="50"/>
      <c r="L45" s="52"/>
      <c r="M45" s="164"/>
    </row>
  </sheetData>
  <sheetProtection algorithmName="SHA-512" hashValue="yt15xXmn96onCv08p1cUeA0jHdo7KKrU8AhowvwbJyjwMO+v1ne5KAbrV0t2EZP4qzbMp0lrMr1sVQBltr9LkA==" saltValue="e8VXjLnyDRqMUnJ68U4v8Q==" spinCount="100000" sheet="1" objects="1" scenarios="1" selectLockedCells="1"/>
  <mergeCells count="33">
    <mergeCell ref="A1:K1"/>
    <mergeCell ref="M2:M45"/>
    <mergeCell ref="W21:W22"/>
    <mergeCell ref="N26:N28"/>
    <mergeCell ref="N29:N31"/>
    <mergeCell ref="D44:E44"/>
    <mergeCell ref="D45:E45"/>
    <mergeCell ref="F45:J45"/>
    <mergeCell ref="F44:J44"/>
    <mergeCell ref="D42:E42"/>
    <mergeCell ref="D43:E43"/>
    <mergeCell ref="F41:J41"/>
    <mergeCell ref="F42:J42"/>
    <mergeCell ref="F43:I43"/>
    <mergeCell ref="D41:E41"/>
    <mergeCell ref="E40:G40"/>
    <mergeCell ref="A38:C38"/>
    <mergeCell ref="A35:C35"/>
    <mergeCell ref="A18:A19"/>
    <mergeCell ref="B17:E17"/>
    <mergeCell ref="E18:E19"/>
    <mergeCell ref="L5:L6"/>
    <mergeCell ref="A2:J2"/>
    <mergeCell ref="B14:C14"/>
    <mergeCell ref="D14:H14"/>
    <mergeCell ref="A36:C36"/>
    <mergeCell ref="J18:J19"/>
    <mergeCell ref="A34:B34"/>
    <mergeCell ref="C31:C32"/>
    <mergeCell ref="D31:J31"/>
    <mergeCell ref="A31:B32"/>
    <mergeCell ref="F17:J17"/>
    <mergeCell ref="F18:F19"/>
  </mergeCells>
  <phoneticPr fontId="2"/>
  <conditionalFormatting sqref="D33:J34">
    <cfRule type="cellIs" dxfId="0" priority="1" operator="equal">
      <formula>"対象"</formula>
    </cfRule>
  </conditionalFormatting>
  <dataValidations count="4">
    <dataValidation type="list" allowBlank="1" showInputMessage="1" showErrorMessage="1" sqref="F20:F28" xr:uid="{00000000-0002-0000-0000-000000000000}">
      <formula1>$O$2:$O$4</formula1>
    </dataValidation>
    <dataValidation type="list" allowBlank="1" showInputMessage="1" showErrorMessage="1" sqref="C19:D19" xr:uid="{00000000-0002-0000-0000-000001000000}">
      <formula1>$N$2:$N$6</formula1>
    </dataValidation>
    <dataValidation imeMode="off" allowBlank="1" showInputMessage="1" showErrorMessage="1" sqref="B20:D28 G20:I28" xr:uid="{00000000-0002-0000-0000-000002000000}"/>
    <dataValidation imeMode="hiragana" allowBlank="1" showInputMessage="1" showErrorMessage="1" sqref="F43:I43 F41:F44 G41:J43" xr:uid="{00000000-0002-0000-0000-000003000000}"/>
  </dataValidations>
  <printOptions horizontalCentered="1"/>
  <pageMargins left="0.23622047244094491" right="0.23622047244094491" top="0.74803149606299213" bottom="0.55118110236220474" header="0" footer="0"/>
  <pageSetup paperSize="9" scale="8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485775</xdr:colOff>
                    <xdr:row>10</xdr:row>
                    <xdr:rowOff>228600</xdr:rowOff>
                  </from>
                  <to>
                    <xdr:col>1</xdr:col>
                    <xdr:colOff>57150</xdr:colOff>
                    <xdr:row>11</xdr:row>
                    <xdr:rowOff>238125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485775</xdr:colOff>
                    <xdr:row>11</xdr:row>
                    <xdr:rowOff>228600</xdr:rowOff>
                  </from>
                  <to>
                    <xdr:col>1</xdr:col>
                    <xdr:colOff>57150</xdr:colOff>
                    <xdr:row>12</xdr:row>
                    <xdr:rowOff>228600</xdr:rowOff>
                  </to>
                </anchor>
              </controlPr>
            </control>
          </mc:Choice>
        </mc:AlternateContent>
        <mc:AlternateContent xmlns:mc="http://schemas.openxmlformats.org/markup-compatibility/2006">
          <mc:Choice Requires="x14">
            <control shapeId="1032" r:id="rId6" name="Option Button 8">
              <controlPr locked="0" defaultSize="0" autoFill="0" autoLine="0" autoPict="0">
                <anchor moveWithCells="1">
                  <from>
                    <xdr:col>0</xdr:col>
                    <xdr:colOff>466725</xdr:colOff>
                    <xdr:row>6</xdr:row>
                    <xdr:rowOff>228600</xdr:rowOff>
                  </from>
                  <to>
                    <xdr:col>2</xdr:col>
                    <xdr:colOff>85725</xdr:colOff>
                    <xdr:row>7</xdr:row>
                    <xdr:rowOff>228600</xdr:rowOff>
                  </to>
                </anchor>
              </controlPr>
            </control>
          </mc:Choice>
        </mc:AlternateContent>
        <mc:AlternateContent xmlns:mc="http://schemas.openxmlformats.org/markup-compatibility/2006">
          <mc:Choice Requires="x14">
            <control shapeId="1033" r:id="rId7" name="Option Button 9">
              <controlPr locked="0" defaultSize="0" autoFill="0" autoLine="0" autoPict="0">
                <anchor moveWithCells="1">
                  <from>
                    <xdr:col>0</xdr:col>
                    <xdr:colOff>457200</xdr:colOff>
                    <xdr:row>8</xdr:row>
                    <xdr:rowOff>0</xdr:rowOff>
                  </from>
                  <to>
                    <xdr:col>2</xdr:col>
                    <xdr:colOff>66675</xdr:colOff>
                    <xdr:row>8</xdr:row>
                    <xdr:rowOff>238125</xdr:rowOff>
                  </to>
                </anchor>
              </controlPr>
            </control>
          </mc:Choice>
        </mc:AlternateContent>
        <mc:AlternateContent xmlns:mc="http://schemas.openxmlformats.org/markup-compatibility/2006">
          <mc:Choice Requires="x14">
            <control shapeId="1035" r:id="rId8" name="Group Box 11">
              <controlPr locked="0" defaultSize="0" autoFill="0" autoPict="0">
                <anchor moveWithCells="1">
                  <from>
                    <xdr:col>0</xdr:col>
                    <xdr:colOff>66675</xdr:colOff>
                    <xdr:row>5</xdr:row>
                    <xdr:rowOff>133350</xdr:rowOff>
                  </from>
                  <to>
                    <xdr:col>3</xdr:col>
                    <xdr:colOff>666750</xdr:colOff>
                    <xdr:row>10</xdr:row>
                    <xdr:rowOff>38100</xdr:rowOff>
                  </to>
                </anchor>
              </controlPr>
            </control>
          </mc:Choice>
        </mc:AlternateContent>
        <mc:AlternateContent xmlns:mc="http://schemas.openxmlformats.org/markup-compatibility/2006">
          <mc:Choice Requires="x14">
            <control shapeId="1036" r:id="rId9" name="Group Box 12">
              <controlPr locked="0" defaultSize="0" autoFill="0" autoPict="0">
                <anchor moveWithCells="1">
                  <from>
                    <xdr:col>2</xdr:col>
                    <xdr:colOff>85725</xdr:colOff>
                    <xdr:row>34</xdr:row>
                    <xdr:rowOff>95250</xdr:rowOff>
                  </from>
                  <to>
                    <xdr:col>12</xdr:col>
                    <xdr:colOff>190500</xdr:colOff>
                    <xdr:row>37</xdr:row>
                    <xdr:rowOff>47625</xdr:rowOff>
                  </to>
                </anchor>
              </controlPr>
            </control>
          </mc:Choice>
        </mc:AlternateContent>
        <mc:AlternateContent xmlns:mc="http://schemas.openxmlformats.org/markup-compatibility/2006">
          <mc:Choice Requires="x14">
            <control shapeId="1037" r:id="rId10" name="Option Button 13">
              <controlPr defaultSize="0" autoFill="0" autoLine="0" autoPict="0">
                <anchor moveWithCells="1">
                  <from>
                    <xdr:col>3</xdr:col>
                    <xdr:colOff>247650</xdr:colOff>
                    <xdr:row>35</xdr:row>
                    <xdr:rowOff>0</xdr:rowOff>
                  </from>
                  <to>
                    <xdr:col>3</xdr:col>
                    <xdr:colOff>676275</xdr:colOff>
                    <xdr:row>35</xdr:row>
                    <xdr:rowOff>238125</xdr:rowOff>
                  </to>
                </anchor>
              </controlPr>
            </control>
          </mc:Choice>
        </mc:AlternateContent>
        <mc:AlternateContent xmlns:mc="http://schemas.openxmlformats.org/markup-compatibility/2006">
          <mc:Choice Requires="x14">
            <control shapeId="1038" r:id="rId11" name="Option Button 14">
              <controlPr defaultSize="0" autoFill="0" autoLine="0" autoPict="0">
                <anchor moveWithCells="1">
                  <from>
                    <xdr:col>4</xdr:col>
                    <xdr:colOff>247650</xdr:colOff>
                    <xdr:row>35</xdr:row>
                    <xdr:rowOff>0</xdr:rowOff>
                  </from>
                  <to>
                    <xdr:col>4</xdr:col>
                    <xdr:colOff>676275</xdr:colOff>
                    <xdr:row>35</xdr:row>
                    <xdr:rowOff>238125</xdr:rowOff>
                  </to>
                </anchor>
              </controlPr>
            </control>
          </mc:Choice>
        </mc:AlternateContent>
        <mc:AlternateContent xmlns:mc="http://schemas.openxmlformats.org/markup-compatibility/2006">
          <mc:Choice Requires="x14">
            <control shapeId="1039" r:id="rId12" name="Option Button 15">
              <controlPr defaultSize="0" autoFill="0" autoLine="0" autoPict="0">
                <anchor moveWithCells="1">
                  <from>
                    <xdr:col>5</xdr:col>
                    <xdr:colOff>247650</xdr:colOff>
                    <xdr:row>35</xdr:row>
                    <xdr:rowOff>0</xdr:rowOff>
                  </from>
                  <to>
                    <xdr:col>5</xdr:col>
                    <xdr:colOff>666750</xdr:colOff>
                    <xdr:row>35</xdr:row>
                    <xdr:rowOff>238125</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from>
                    <xdr:col>6</xdr:col>
                    <xdr:colOff>247650</xdr:colOff>
                    <xdr:row>35</xdr:row>
                    <xdr:rowOff>0</xdr:rowOff>
                  </from>
                  <to>
                    <xdr:col>6</xdr:col>
                    <xdr:colOff>666750</xdr:colOff>
                    <xdr:row>35</xdr:row>
                    <xdr:rowOff>238125</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from>
                    <xdr:col>7</xdr:col>
                    <xdr:colOff>247650</xdr:colOff>
                    <xdr:row>35</xdr:row>
                    <xdr:rowOff>0</xdr:rowOff>
                  </from>
                  <to>
                    <xdr:col>7</xdr:col>
                    <xdr:colOff>666750</xdr:colOff>
                    <xdr:row>35</xdr:row>
                    <xdr:rowOff>238125</xdr:rowOff>
                  </to>
                </anchor>
              </controlPr>
            </control>
          </mc:Choice>
        </mc:AlternateContent>
        <mc:AlternateContent xmlns:mc="http://schemas.openxmlformats.org/markup-compatibility/2006">
          <mc:Choice Requires="x14">
            <control shapeId="1042" r:id="rId15" name="Option Button 18">
              <controlPr defaultSize="0" autoFill="0" autoLine="0" autoPict="0">
                <anchor moveWithCells="1">
                  <from>
                    <xdr:col>8</xdr:col>
                    <xdr:colOff>247650</xdr:colOff>
                    <xdr:row>35</xdr:row>
                    <xdr:rowOff>0</xdr:rowOff>
                  </from>
                  <to>
                    <xdr:col>8</xdr:col>
                    <xdr:colOff>666750</xdr:colOff>
                    <xdr:row>35</xdr:row>
                    <xdr:rowOff>238125</xdr:rowOff>
                  </to>
                </anchor>
              </controlPr>
            </control>
          </mc:Choice>
        </mc:AlternateContent>
        <mc:AlternateContent xmlns:mc="http://schemas.openxmlformats.org/markup-compatibility/2006">
          <mc:Choice Requires="x14">
            <control shapeId="1043" r:id="rId16" name="Option Button 19">
              <controlPr defaultSize="0" autoFill="0" autoLine="0" autoPict="0">
                <anchor moveWithCells="1">
                  <from>
                    <xdr:col>9</xdr:col>
                    <xdr:colOff>247650</xdr:colOff>
                    <xdr:row>34</xdr:row>
                    <xdr:rowOff>247650</xdr:rowOff>
                  </from>
                  <to>
                    <xdr:col>9</xdr:col>
                    <xdr:colOff>647700</xdr:colOff>
                    <xdr:row>35</xdr:row>
                    <xdr:rowOff>238125</xdr:rowOff>
                  </to>
                </anchor>
              </controlPr>
            </control>
          </mc:Choice>
        </mc:AlternateContent>
        <mc:AlternateContent xmlns:mc="http://schemas.openxmlformats.org/markup-compatibility/2006">
          <mc:Choice Requires="x14">
            <control shapeId="1044" r:id="rId17" name="Option Button 20">
              <controlPr defaultSize="0" autoFill="0" autoLine="0" autoPict="0">
                <anchor moveWithCells="1">
                  <from>
                    <xdr:col>11</xdr:col>
                    <xdr:colOff>1447800</xdr:colOff>
                    <xdr:row>35</xdr:row>
                    <xdr:rowOff>247650</xdr:rowOff>
                  </from>
                  <to>
                    <xdr:col>11</xdr:col>
                    <xdr:colOff>1685925</xdr:colOff>
                    <xdr:row>36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79"/>
  <sheetViews>
    <sheetView topLeftCell="A22" workbookViewId="0">
      <selection activeCell="B40" sqref="B40:F40"/>
    </sheetView>
  </sheetViews>
  <sheetFormatPr defaultColWidth="0" defaultRowHeight="18.75" customHeight="1" zeroHeight="1" x14ac:dyDescent="0.4"/>
  <cols>
    <col min="1" max="32" width="2.875" style="17" customWidth="1"/>
    <col min="33" max="33" width="3.625" style="17" customWidth="1"/>
    <col min="34" max="34" width="49.5" style="101" customWidth="1"/>
    <col min="35" max="35" width="3.625" style="17" hidden="1" customWidth="1"/>
    <col min="36" max="36" width="10.25" style="17" hidden="1" customWidth="1"/>
    <col min="37" max="37" width="3.625" style="17" hidden="1" customWidth="1"/>
    <col min="38" max="39" width="5" style="17" hidden="1" customWidth="1"/>
    <col min="40" max="40" width="3.625" style="17" hidden="1" customWidth="1"/>
    <col min="41" max="16384" width="9" style="17" hidden="1"/>
  </cols>
  <sheetData>
    <row r="1" spans="1:34" ht="18.75" customHeight="1" thickBot="1" x14ac:dyDescent="0.45">
      <c r="A1" s="180" t="s">
        <v>125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1"/>
      <c r="AG1" s="48"/>
    </row>
    <row r="2" spans="1:34" s="55" customFormat="1" ht="18.75" customHeight="1" thickBot="1" x14ac:dyDescent="0.45">
      <c r="A2" s="178" t="s">
        <v>126</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9"/>
      <c r="AG2" s="48"/>
      <c r="AH2" s="105" t="s">
        <v>148</v>
      </c>
    </row>
    <row r="3" spans="1:34" s="55" customFormat="1" ht="18.75" customHeight="1" x14ac:dyDescent="0.4">
      <c r="A3" s="180" t="s">
        <v>182</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1"/>
      <c r="AG3" s="48"/>
      <c r="AH3" s="102"/>
    </row>
    <row r="4" spans="1:34" ht="25.5"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9"/>
      <c r="AG4" s="48"/>
      <c r="AH4" s="103" t="s">
        <v>138</v>
      </c>
    </row>
    <row r="5" spans="1:34" s="49" customFormat="1" ht="7.5" customHeight="1" x14ac:dyDescent="0.4">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9"/>
      <c r="AG5" s="48"/>
      <c r="AH5" s="103"/>
    </row>
    <row r="6" spans="1:34" ht="18.75" customHeight="1" x14ac:dyDescent="0.4">
      <c r="A6" s="20"/>
      <c r="B6" s="20"/>
      <c r="C6" s="20"/>
      <c r="D6" s="20"/>
      <c r="E6" s="20"/>
      <c r="F6" s="20"/>
      <c r="G6" s="20"/>
      <c r="H6" s="20"/>
      <c r="I6" s="20"/>
      <c r="J6" s="20"/>
      <c r="K6" s="20"/>
      <c r="L6" s="20"/>
      <c r="M6" s="20"/>
      <c r="N6" s="20"/>
      <c r="O6" s="20"/>
      <c r="P6" s="20"/>
      <c r="Q6" s="20"/>
      <c r="R6" s="20"/>
      <c r="S6" s="20"/>
      <c r="T6" s="20"/>
      <c r="U6" s="20"/>
      <c r="V6" s="21"/>
      <c r="W6" s="21"/>
      <c r="X6" s="21"/>
      <c r="Y6" s="21"/>
      <c r="Z6" s="182" t="s">
        <v>184</v>
      </c>
      <c r="AA6" s="182"/>
      <c r="AB6" s="182"/>
      <c r="AC6" s="182"/>
      <c r="AD6" s="182"/>
      <c r="AE6" s="182"/>
      <c r="AF6" s="182"/>
      <c r="AG6" s="183" t="s">
        <v>101</v>
      </c>
      <c r="AH6" s="54" t="s">
        <v>139</v>
      </c>
    </row>
    <row r="7" spans="1:34" ht="18.75" customHeight="1" x14ac:dyDescent="0.4">
      <c r="A7" s="22" t="s">
        <v>168</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183"/>
      <c r="AH7" s="54" t="s">
        <v>141</v>
      </c>
    </row>
    <row r="8" spans="1:34" ht="18.75" customHeight="1" x14ac:dyDescent="0.4">
      <c r="A8" s="20"/>
      <c r="B8" s="20"/>
      <c r="C8" s="20"/>
      <c r="D8" s="20"/>
      <c r="E8" s="20"/>
      <c r="F8" s="20"/>
      <c r="G8" s="20"/>
      <c r="H8" s="20"/>
      <c r="I8" s="20"/>
      <c r="J8" s="20"/>
      <c r="K8" s="20"/>
      <c r="L8" s="20"/>
      <c r="M8" s="20"/>
      <c r="N8" s="20"/>
      <c r="O8" s="20"/>
      <c r="P8" s="20"/>
      <c r="Q8" s="23" t="s">
        <v>124</v>
      </c>
      <c r="R8" s="23"/>
      <c r="S8" s="23"/>
      <c r="T8" s="23"/>
      <c r="U8" s="23"/>
      <c r="V8" s="177" t="str">
        <f>IF(①確認書!F41="","",①確認書!F41)</f>
        <v/>
      </c>
      <c r="W8" s="177"/>
      <c r="X8" s="177"/>
      <c r="Y8" s="177"/>
      <c r="Z8" s="177"/>
      <c r="AA8" s="177"/>
      <c r="AB8" s="177"/>
      <c r="AC8" s="177"/>
      <c r="AD8" s="177"/>
      <c r="AE8" s="177"/>
      <c r="AF8" s="177"/>
      <c r="AG8" s="183"/>
      <c r="AH8" s="104" t="s">
        <v>140</v>
      </c>
    </row>
    <row r="9" spans="1:34" ht="18.75" customHeight="1" x14ac:dyDescent="0.4">
      <c r="A9" s="20"/>
      <c r="B9" s="20"/>
      <c r="C9" s="20"/>
      <c r="D9" s="20"/>
      <c r="E9" s="20"/>
      <c r="F9" s="20"/>
      <c r="G9" s="20"/>
      <c r="H9" s="20"/>
      <c r="I9" s="20"/>
      <c r="J9" s="20"/>
      <c r="K9" s="20"/>
      <c r="L9" s="20"/>
      <c r="M9" s="20"/>
      <c r="N9" s="20"/>
      <c r="O9" s="20"/>
      <c r="P9" s="20"/>
      <c r="Q9" s="23" t="s">
        <v>84</v>
      </c>
      <c r="R9" s="23"/>
      <c r="S9" s="23"/>
      <c r="T9" s="23"/>
      <c r="U9" s="23"/>
      <c r="V9" s="177" t="str">
        <f>IF(①確認書!F44="","",①確認書!F44)</f>
        <v/>
      </c>
      <c r="W9" s="177"/>
      <c r="X9" s="177"/>
      <c r="Y9" s="177"/>
      <c r="Z9" s="177"/>
      <c r="AA9" s="177"/>
      <c r="AB9" s="177"/>
      <c r="AC9" s="177"/>
      <c r="AD9" s="177"/>
      <c r="AE9" s="177"/>
      <c r="AF9" s="177"/>
      <c r="AG9" s="183"/>
      <c r="AH9" s="54" t="s">
        <v>142</v>
      </c>
    </row>
    <row r="10" spans="1:34" ht="18.75" customHeight="1" x14ac:dyDescent="0.4">
      <c r="A10" s="20"/>
      <c r="B10" s="20"/>
      <c r="C10" s="20"/>
      <c r="D10" s="20"/>
      <c r="E10" s="20"/>
      <c r="F10" s="20"/>
      <c r="G10" s="20"/>
      <c r="H10" s="20"/>
      <c r="I10" s="20"/>
      <c r="J10" s="20"/>
      <c r="K10" s="20"/>
      <c r="L10" s="20"/>
      <c r="M10" s="20"/>
      <c r="N10" s="20"/>
      <c r="O10" s="20"/>
      <c r="P10" s="20"/>
      <c r="Q10" s="23" t="s">
        <v>82</v>
      </c>
      <c r="R10" s="23"/>
      <c r="S10" s="23"/>
      <c r="T10" s="23"/>
      <c r="U10" s="23"/>
      <c r="V10" s="177" t="str">
        <f>IF(①確認書!F42="","",①確認書!F42)</f>
        <v/>
      </c>
      <c r="W10" s="177"/>
      <c r="X10" s="177"/>
      <c r="Y10" s="177"/>
      <c r="Z10" s="177"/>
      <c r="AA10" s="177"/>
      <c r="AB10" s="177"/>
      <c r="AC10" s="177"/>
      <c r="AD10" s="177"/>
      <c r="AE10" s="24" t="s">
        <v>91</v>
      </c>
      <c r="AF10" s="25"/>
      <c r="AG10" s="183"/>
      <c r="AH10" s="54"/>
    </row>
    <row r="11" spans="1:34" ht="18.75" customHeight="1" x14ac:dyDescent="0.4">
      <c r="A11" s="20"/>
      <c r="B11" s="20"/>
      <c r="C11" s="20"/>
      <c r="D11" s="20"/>
      <c r="E11" s="20"/>
      <c r="F11" s="20"/>
      <c r="G11" s="20"/>
      <c r="H11" s="20"/>
      <c r="I11" s="20"/>
      <c r="J11" s="20"/>
      <c r="K11" s="20"/>
      <c r="L11" s="20"/>
      <c r="M11" s="20"/>
      <c r="N11" s="20"/>
      <c r="O11" s="20"/>
      <c r="P11" s="20"/>
      <c r="Q11" s="23" t="s">
        <v>85</v>
      </c>
      <c r="R11" s="23"/>
      <c r="S11" s="23"/>
      <c r="T11" s="23"/>
      <c r="U11" s="23"/>
      <c r="V11" s="177" t="str">
        <f>IF(①確認書!F45="","",①確認書!F45)</f>
        <v/>
      </c>
      <c r="W11" s="177"/>
      <c r="X11" s="177"/>
      <c r="Y11" s="177"/>
      <c r="Z11" s="177"/>
      <c r="AA11" s="177"/>
      <c r="AB11" s="177"/>
      <c r="AC11" s="177"/>
      <c r="AD11" s="177"/>
      <c r="AE11" s="177"/>
      <c r="AF11" s="177"/>
      <c r="AG11" s="183"/>
    </row>
    <row r="12" spans="1:34" ht="18.75" customHeight="1" x14ac:dyDescent="0.4">
      <c r="A12" s="20"/>
      <c r="B12" s="20"/>
      <c r="C12" s="20"/>
      <c r="D12" s="20"/>
      <c r="E12" s="20"/>
      <c r="F12" s="20"/>
      <c r="G12" s="20"/>
      <c r="H12" s="20"/>
      <c r="I12" s="20"/>
      <c r="J12" s="20"/>
      <c r="K12" s="20"/>
      <c r="L12" s="20"/>
      <c r="M12" s="20"/>
      <c r="N12" s="20"/>
      <c r="O12" s="20"/>
      <c r="P12" s="20"/>
      <c r="Q12" s="23" t="s">
        <v>83</v>
      </c>
      <c r="R12" s="23"/>
      <c r="S12" s="23"/>
      <c r="T12" s="23"/>
      <c r="U12" s="23"/>
      <c r="V12" s="177" t="str">
        <f>IF(①確認書!F43="","",①確認書!F43)</f>
        <v/>
      </c>
      <c r="W12" s="177"/>
      <c r="X12" s="177"/>
      <c r="Y12" s="177"/>
      <c r="Z12" s="177"/>
      <c r="AA12" s="177"/>
      <c r="AB12" s="177"/>
      <c r="AC12" s="177"/>
      <c r="AD12" s="177"/>
      <c r="AE12" s="177"/>
      <c r="AF12" s="177"/>
      <c r="AG12" s="183"/>
    </row>
    <row r="13" spans="1:34" ht="18.75" customHeight="1" x14ac:dyDescent="0.4">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6"/>
      <c r="AD13" s="20"/>
      <c r="AE13" s="20"/>
      <c r="AF13" s="20"/>
      <c r="AG13" s="183"/>
    </row>
    <row r="14" spans="1:34" ht="18.75" customHeight="1" x14ac:dyDescent="0.4">
      <c r="A14" s="20"/>
      <c r="B14" s="20"/>
      <c r="C14" s="20"/>
      <c r="D14" s="26"/>
      <c r="E14" s="206" t="s">
        <v>100</v>
      </c>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
      <c r="AE14" s="20"/>
      <c r="AF14" s="20"/>
      <c r="AG14" s="183"/>
    </row>
    <row r="15" spans="1:34" ht="18.75" customHeight="1" x14ac:dyDescent="0.4">
      <c r="A15" s="20"/>
      <c r="B15" s="20"/>
      <c r="C15" s="20"/>
      <c r="D15" s="20"/>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
      <c r="AE15" s="20"/>
      <c r="AF15" s="20"/>
      <c r="AG15" s="183"/>
    </row>
    <row r="16" spans="1:34" ht="18.75" customHeight="1" x14ac:dyDescent="0.4">
      <c r="A16" s="218" t="s">
        <v>186</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183"/>
    </row>
    <row r="17" spans="1:39" ht="18.75" customHeight="1" x14ac:dyDescent="0.4">
      <c r="A17" s="218"/>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183"/>
    </row>
    <row r="18" spans="1:39" ht="18.75" customHeight="1" x14ac:dyDescent="0.4">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183"/>
    </row>
    <row r="19" spans="1:39" ht="18.75" customHeight="1" x14ac:dyDescent="0.4">
      <c r="A19" s="226" t="s">
        <v>80</v>
      </c>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183"/>
    </row>
    <row r="20" spans="1:39" ht="9.9499999999999993" customHeight="1" x14ac:dyDescent="0.4">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183"/>
      <c r="AL20" s="17">
        <v>2020</v>
      </c>
      <c r="AM20" s="17">
        <v>2019</v>
      </c>
    </row>
    <row r="21" spans="1:39" ht="18.75" customHeight="1" x14ac:dyDescent="0.4">
      <c r="A21" s="22" t="s">
        <v>79</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183"/>
      <c r="AK21" s="17">
        <v>2</v>
      </c>
      <c r="AL21" s="17">
        <v>29</v>
      </c>
      <c r="AM21" s="17">
        <v>28</v>
      </c>
    </row>
    <row r="22" spans="1:39" ht="9.9499999999999993" customHeight="1" x14ac:dyDescent="0.4">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183"/>
      <c r="AK22" s="17">
        <v>3</v>
      </c>
      <c r="AL22" s="17">
        <v>31</v>
      </c>
      <c r="AM22" s="17">
        <v>31</v>
      </c>
    </row>
    <row r="23" spans="1:39" ht="18.75" customHeight="1" x14ac:dyDescent="0.4">
      <c r="A23" s="20"/>
      <c r="B23" s="27"/>
      <c r="C23" s="201" t="s">
        <v>169</v>
      </c>
      <c r="D23" s="201"/>
      <c r="E23" s="201"/>
      <c r="F23" s="106">
        <f>IFERROR(LEFT(①確認書!V20,1)*1,"")</f>
        <v>2</v>
      </c>
      <c r="G23" s="107" t="s">
        <v>62</v>
      </c>
      <c r="H23" s="107">
        <v>1</v>
      </c>
      <c r="I23" s="184" t="s">
        <v>63</v>
      </c>
      <c r="J23" s="184"/>
      <c r="K23" s="184"/>
      <c r="L23" s="106">
        <f>IFERROR((F23+2)*1,"")</f>
        <v>4</v>
      </c>
      <c r="M23" s="107" t="s">
        <v>62</v>
      </c>
      <c r="N23" s="107">
        <f>IFERROR(VLOOKUP(L23,$AK$21:$AM$29,2,FALSE),"")</f>
        <v>30</v>
      </c>
      <c r="O23" s="107" t="s">
        <v>64</v>
      </c>
      <c r="P23" s="108"/>
      <c r="Q23" s="109"/>
      <c r="R23" s="201" t="str">
        <f>IF(F23="","",IF(U23&lt;5,"平成31年","令和元年"))</f>
        <v>平成31年</v>
      </c>
      <c r="S23" s="201"/>
      <c r="T23" s="201"/>
      <c r="U23" s="106">
        <f>F23</f>
        <v>2</v>
      </c>
      <c r="V23" s="107" t="s">
        <v>62</v>
      </c>
      <c r="W23" s="107">
        <v>1</v>
      </c>
      <c r="X23" s="184" t="s">
        <v>63</v>
      </c>
      <c r="Y23" s="184"/>
      <c r="Z23" s="184"/>
      <c r="AA23" s="106">
        <f>L23</f>
        <v>4</v>
      </c>
      <c r="AB23" s="107" t="s">
        <v>62</v>
      </c>
      <c r="AC23" s="107">
        <f>IFERROR(VLOOKUP(AA23,$AK$21:$AM$29,3,FALSE),"")</f>
        <v>30</v>
      </c>
      <c r="AD23" s="107" t="s">
        <v>64</v>
      </c>
      <c r="AE23" s="29"/>
      <c r="AF23" s="20"/>
      <c r="AG23" s="183"/>
      <c r="AK23" s="17">
        <v>4</v>
      </c>
      <c r="AL23" s="17">
        <v>30</v>
      </c>
      <c r="AM23" s="17">
        <v>30</v>
      </c>
    </row>
    <row r="24" spans="1:39" ht="18.75" customHeight="1" x14ac:dyDescent="0.4">
      <c r="A24" s="20"/>
      <c r="B24" s="186" t="s">
        <v>66</v>
      </c>
      <c r="C24" s="187"/>
      <c r="D24" s="187"/>
      <c r="E24" s="187"/>
      <c r="F24" s="187"/>
      <c r="G24" s="187"/>
      <c r="H24" s="187"/>
      <c r="I24" s="187"/>
      <c r="J24" s="187"/>
      <c r="K24" s="187"/>
      <c r="L24" s="187"/>
      <c r="M24" s="187"/>
      <c r="N24" s="187"/>
      <c r="O24" s="187"/>
      <c r="P24" s="188"/>
      <c r="Q24" s="186" t="s">
        <v>179</v>
      </c>
      <c r="R24" s="187"/>
      <c r="S24" s="187"/>
      <c r="T24" s="187"/>
      <c r="U24" s="187"/>
      <c r="V24" s="187"/>
      <c r="W24" s="187"/>
      <c r="X24" s="187"/>
      <c r="Y24" s="187"/>
      <c r="Z24" s="187"/>
      <c r="AA24" s="187"/>
      <c r="AB24" s="187"/>
      <c r="AC24" s="187"/>
      <c r="AD24" s="187"/>
      <c r="AE24" s="188"/>
      <c r="AF24" s="20"/>
      <c r="AG24" s="183"/>
      <c r="AK24" s="17">
        <v>5</v>
      </c>
      <c r="AL24" s="17">
        <v>31</v>
      </c>
      <c r="AM24" s="17">
        <v>31</v>
      </c>
    </row>
    <row r="25" spans="1:39" ht="18.75" customHeight="1" x14ac:dyDescent="0.4">
      <c r="A25" s="20"/>
      <c r="B25" s="30"/>
      <c r="C25" s="31">
        <f>F23</f>
        <v>2</v>
      </c>
      <c r="D25" s="185" t="s">
        <v>65</v>
      </c>
      <c r="E25" s="185"/>
      <c r="F25" s="32"/>
      <c r="G25" s="30"/>
      <c r="H25" s="33">
        <f>IFERROR(C25+1,"")</f>
        <v>3</v>
      </c>
      <c r="I25" s="185" t="s">
        <v>65</v>
      </c>
      <c r="J25" s="185"/>
      <c r="K25" s="32"/>
      <c r="L25" s="30"/>
      <c r="M25" s="33">
        <f>IFERROR(C25+2,"")</f>
        <v>4</v>
      </c>
      <c r="N25" s="185" t="s">
        <v>65</v>
      </c>
      <c r="O25" s="185"/>
      <c r="P25" s="32"/>
      <c r="Q25" s="30"/>
      <c r="R25" s="31">
        <f>C25</f>
        <v>2</v>
      </c>
      <c r="S25" s="185" t="s">
        <v>65</v>
      </c>
      <c r="T25" s="185"/>
      <c r="U25" s="32"/>
      <c r="V25" s="30"/>
      <c r="W25" s="31">
        <f>H25</f>
        <v>3</v>
      </c>
      <c r="X25" s="185" t="s">
        <v>65</v>
      </c>
      <c r="Y25" s="185"/>
      <c r="Z25" s="32"/>
      <c r="AA25" s="30"/>
      <c r="AB25" s="31">
        <f>M25</f>
        <v>4</v>
      </c>
      <c r="AC25" s="185" t="s">
        <v>65</v>
      </c>
      <c r="AD25" s="185"/>
      <c r="AE25" s="32"/>
      <c r="AF25" s="20"/>
      <c r="AG25" s="183"/>
      <c r="AK25" s="17">
        <v>6</v>
      </c>
      <c r="AL25" s="17">
        <v>30</v>
      </c>
      <c r="AM25" s="17">
        <v>30</v>
      </c>
    </row>
    <row r="26" spans="1:39" ht="18.75" customHeight="1" x14ac:dyDescent="0.4">
      <c r="A26" s="20"/>
      <c r="B26" s="202">
        <f>IF(F23="","",①確認書!V29)</f>
        <v>0</v>
      </c>
      <c r="C26" s="203"/>
      <c r="D26" s="203"/>
      <c r="E26" s="203"/>
      <c r="F26" s="210" t="s">
        <v>67</v>
      </c>
      <c r="G26" s="202">
        <f>IF(B26="","",①確認書!V30)</f>
        <v>0</v>
      </c>
      <c r="H26" s="203"/>
      <c r="I26" s="203"/>
      <c r="J26" s="203"/>
      <c r="K26" s="210" t="s">
        <v>67</v>
      </c>
      <c r="L26" s="202">
        <f>IF(B26="","",①確認書!V31)</f>
        <v>0</v>
      </c>
      <c r="M26" s="203"/>
      <c r="N26" s="203"/>
      <c r="O26" s="203"/>
      <c r="P26" s="210" t="s">
        <v>67</v>
      </c>
      <c r="Q26" s="202">
        <f>IF(B26="","",①確認書!V26)</f>
        <v>0</v>
      </c>
      <c r="R26" s="203"/>
      <c r="S26" s="203"/>
      <c r="T26" s="203"/>
      <c r="U26" s="210" t="s">
        <v>67</v>
      </c>
      <c r="V26" s="202">
        <f>IF(B26="","",①確認書!V27)</f>
        <v>0</v>
      </c>
      <c r="W26" s="203"/>
      <c r="X26" s="203"/>
      <c r="Y26" s="203"/>
      <c r="Z26" s="210" t="s">
        <v>67</v>
      </c>
      <c r="AA26" s="202">
        <f>IF(B26="","",①確認書!V28)</f>
        <v>0</v>
      </c>
      <c r="AB26" s="203"/>
      <c r="AC26" s="203"/>
      <c r="AD26" s="203"/>
      <c r="AE26" s="210" t="s">
        <v>67</v>
      </c>
      <c r="AF26" s="20"/>
      <c r="AG26" s="183"/>
      <c r="AK26" s="17">
        <v>7</v>
      </c>
      <c r="AL26" s="17">
        <v>31</v>
      </c>
      <c r="AM26" s="17">
        <v>31</v>
      </c>
    </row>
    <row r="27" spans="1:39" ht="18.75" customHeight="1" x14ac:dyDescent="0.4">
      <c r="A27" s="20"/>
      <c r="B27" s="204"/>
      <c r="C27" s="205"/>
      <c r="D27" s="205"/>
      <c r="E27" s="205"/>
      <c r="F27" s="211"/>
      <c r="G27" s="204"/>
      <c r="H27" s="205"/>
      <c r="I27" s="205"/>
      <c r="J27" s="205"/>
      <c r="K27" s="211"/>
      <c r="L27" s="204"/>
      <c r="M27" s="205"/>
      <c r="N27" s="205"/>
      <c r="O27" s="205"/>
      <c r="P27" s="211"/>
      <c r="Q27" s="204"/>
      <c r="R27" s="205"/>
      <c r="S27" s="205"/>
      <c r="T27" s="205"/>
      <c r="U27" s="211"/>
      <c r="V27" s="204"/>
      <c r="W27" s="205"/>
      <c r="X27" s="205"/>
      <c r="Y27" s="205"/>
      <c r="Z27" s="211"/>
      <c r="AA27" s="204"/>
      <c r="AB27" s="205"/>
      <c r="AC27" s="205"/>
      <c r="AD27" s="205"/>
      <c r="AE27" s="211"/>
      <c r="AF27" s="20"/>
      <c r="AG27" s="183"/>
      <c r="AK27" s="17">
        <v>8</v>
      </c>
      <c r="AL27" s="17">
        <v>31</v>
      </c>
      <c r="AM27" s="17">
        <v>31</v>
      </c>
    </row>
    <row r="28" spans="1:39" ht="18.75" customHeight="1" x14ac:dyDescent="0.4">
      <c r="A28" s="20"/>
      <c r="B28" s="195">
        <f>IF(B26="","合計：　　　　円　・ ・ ・ ①",B26+G26+L26)</f>
        <v>0</v>
      </c>
      <c r="C28" s="196"/>
      <c r="D28" s="196"/>
      <c r="E28" s="196"/>
      <c r="F28" s="196"/>
      <c r="G28" s="196"/>
      <c r="H28" s="196"/>
      <c r="I28" s="196"/>
      <c r="J28" s="196"/>
      <c r="K28" s="196"/>
      <c r="L28" s="196"/>
      <c r="M28" s="196"/>
      <c r="N28" s="196"/>
      <c r="O28" s="196"/>
      <c r="P28" s="197"/>
      <c r="Q28" s="189">
        <f>IF(Q26="","合計：　　　　円　・ ・ ・ ②",Q26+V26+AA26)</f>
        <v>0</v>
      </c>
      <c r="R28" s="190"/>
      <c r="S28" s="190"/>
      <c r="T28" s="190"/>
      <c r="U28" s="190"/>
      <c r="V28" s="190"/>
      <c r="W28" s="190"/>
      <c r="X28" s="190"/>
      <c r="Y28" s="190"/>
      <c r="Z28" s="190"/>
      <c r="AA28" s="190"/>
      <c r="AB28" s="190"/>
      <c r="AC28" s="190"/>
      <c r="AD28" s="190"/>
      <c r="AE28" s="191"/>
      <c r="AF28" s="20"/>
      <c r="AG28" s="183"/>
      <c r="AK28" s="17">
        <v>9</v>
      </c>
      <c r="AL28" s="17">
        <v>30</v>
      </c>
      <c r="AM28" s="17">
        <v>30</v>
      </c>
    </row>
    <row r="29" spans="1:39" ht="18.75" customHeight="1" x14ac:dyDescent="0.4">
      <c r="A29" s="20"/>
      <c r="B29" s="198"/>
      <c r="C29" s="199"/>
      <c r="D29" s="199"/>
      <c r="E29" s="199"/>
      <c r="F29" s="199"/>
      <c r="G29" s="199"/>
      <c r="H29" s="199"/>
      <c r="I29" s="199"/>
      <c r="J29" s="199"/>
      <c r="K29" s="199"/>
      <c r="L29" s="199"/>
      <c r="M29" s="199"/>
      <c r="N29" s="199"/>
      <c r="O29" s="199"/>
      <c r="P29" s="200"/>
      <c r="Q29" s="192"/>
      <c r="R29" s="193"/>
      <c r="S29" s="193"/>
      <c r="T29" s="193"/>
      <c r="U29" s="193"/>
      <c r="V29" s="193"/>
      <c r="W29" s="193"/>
      <c r="X29" s="193"/>
      <c r="Y29" s="193"/>
      <c r="Z29" s="193"/>
      <c r="AA29" s="193"/>
      <c r="AB29" s="193"/>
      <c r="AC29" s="193"/>
      <c r="AD29" s="193"/>
      <c r="AE29" s="194"/>
      <c r="AF29" s="20"/>
      <c r="AG29" s="183"/>
      <c r="AK29" s="17">
        <v>10</v>
      </c>
      <c r="AL29" s="17">
        <v>31</v>
      </c>
      <c r="AM29" s="17">
        <v>31</v>
      </c>
    </row>
    <row r="30" spans="1:39" ht="18.75" customHeight="1" x14ac:dyDescent="0.4">
      <c r="A30" s="20"/>
      <c r="B30" s="212">
        <f>IF(B26="","事業収入割合：　　　　　　％　　　（　①　／　②　）※小数点以下切り捨て",①確認書!V23)</f>
        <v>0</v>
      </c>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4"/>
      <c r="AF30" s="20"/>
      <c r="AG30" s="183"/>
    </row>
    <row r="31" spans="1:39" ht="18.75" customHeight="1" x14ac:dyDescent="0.4">
      <c r="A31" s="20"/>
      <c r="B31" s="215"/>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7"/>
      <c r="AF31" s="20"/>
      <c r="AG31" s="183"/>
    </row>
    <row r="32" spans="1:39" ht="18.75" customHeight="1" x14ac:dyDescent="0.4">
      <c r="A32" s="20"/>
      <c r="B32" s="20"/>
      <c r="C32" s="20" t="str">
        <f>IF(B30&lt;=50%,"☑","□")</f>
        <v>☑</v>
      </c>
      <c r="D32" s="20" t="s">
        <v>77</v>
      </c>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183"/>
    </row>
    <row r="33" spans="1:34" ht="18.75" customHeight="1" x14ac:dyDescent="0.4">
      <c r="A33" s="20"/>
      <c r="B33" s="20"/>
      <c r="C33" s="20"/>
      <c r="D33" s="20" t="s">
        <v>75</v>
      </c>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183"/>
    </row>
    <row r="34" spans="1:34" ht="18.75" customHeight="1" x14ac:dyDescent="0.4">
      <c r="A34" s="20"/>
      <c r="B34" s="20"/>
      <c r="C34" s="20" t="str">
        <f>IF(AND(B30&gt;50%,B30&lt;=70%),"☑","□")</f>
        <v>□</v>
      </c>
      <c r="D34" s="20" t="s">
        <v>76</v>
      </c>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183"/>
    </row>
    <row r="35" spans="1:34" ht="18.75" customHeight="1" x14ac:dyDescent="0.4">
      <c r="A35" s="20"/>
      <c r="B35" s="20"/>
      <c r="C35" s="20"/>
      <c r="D35" s="20" t="s">
        <v>78</v>
      </c>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183"/>
    </row>
    <row r="36" spans="1:34" ht="9.9499999999999993" customHeight="1" x14ac:dyDescent="0.4">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183"/>
    </row>
    <row r="37" spans="1:34" ht="18.75" customHeight="1" x14ac:dyDescent="0.4">
      <c r="A37" s="22" t="s">
        <v>92</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183"/>
    </row>
    <row r="38" spans="1:34" ht="9.9499999999999993" customHeight="1" x14ac:dyDescent="0.4">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183"/>
    </row>
    <row r="39" spans="1:34" ht="18.75" customHeight="1" x14ac:dyDescent="0.4">
      <c r="A39" s="20"/>
      <c r="B39" s="208" t="s">
        <v>93</v>
      </c>
      <c r="C39" s="208"/>
      <c r="D39" s="208"/>
      <c r="E39" s="208"/>
      <c r="F39" s="208"/>
      <c r="G39" s="208" t="s">
        <v>94</v>
      </c>
      <c r="H39" s="208"/>
      <c r="I39" s="208"/>
      <c r="J39" s="208"/>
      <c r="K39" s="208"/>
      <c r="L39" s="208"/>
      <c r="M39" s="208"/>
      <c r="N39" s="208"/>
      <c r="O39" s="208"/>
      <c r="P39" s="208"/>
      <c r="Q39" s="208"/>
      <c r="R39" s="208" t="s">
        <v>170</v>
      </c>
      <c r="S39" s="208"/>
      <c r="T39" s="208"/>
      <c r="U39" s="208"/>
      <c r="V39" s="208"/>
      <c r="W39" s="208"/>
      <c r="X39" s="208"/>
      <c r="Y39" s="208"/>
      <c r="Z39" s="208"/>
      <c r="AA39" s="208"/>
      <c r="AB39" s="208"/>
      <c r="AC39" s="20"/>
      <c r="AD39" s="20"/>
      <c r="AE39" s="20"/>
      <c r="AF39" s="20"/>
      <c r="AG39" s="183"/>
      <c r="AH39" s="54" t="s">
        <v>143</v>
      </c>
    </row>
    <row r="40" spans="1:34" ht="18.75" customHeight="1" x14ac:dyDescent="0.4">
      <c r="A40" s="20"/>
      <c r="B40" s="227"/>
      <c r="C40" s="227"/>
      <c r="D40" s="227"/>
      <c r="E40" s="227"/>
      <c r="F40" s="227"/>
      <c r="G40" s="228" t="s">
        <v>95</v>
      </c>
      <c r="H40" s="228"/>
      <c r="I40" s="228"/>
      <c r="J40" s="228"/>
      <c r="K40" s="228"/>
      <c r="L40" s="228"/>
      <c r="M40" s="228"/>
      <c r="N40" s="228"/>
      <c r="O40" s="228"/>
      <c r="P40" s="228"/>
      <c r="Q40" s="228"/>
      <c r="R40" s="209"/>
      <c r="S40" s="209"/>
      <c r="T40" s="209"/>
      <c r="U40" s="209"/>
      <c r="V40" s="209"/>
      <c r="W40" s="209"/>
      <c r="X40" s="209"/>
      <c r="Y40" s="209"/>
      <c r="Z40" s="209"/>
      <c r="AA40" s="209"/>
      <c r="AB40" s="209"/>
      <c r="AC40" s="20"/>
      <c r="AD40" s="20"/>
      <c r="AE40" s="20"/>
      <c r="AF40" s="20"/>
      <c r="AG40" s="183"/>
      <c r="AH40" s="54" t="s">
        <v>134</v>
      </c>
    </row>
    <row r="41" spans="1:34" ht="18.75" customHeight="1" x14ac:dyDescent="0.4">
      <c r="A41" s="20"/>
      <c r="B41" s="227"/>
      <c r="C41" s="227"/>
      <c r="D41" s="227"/>
      <c r="E41" s="227"/>
      <c r="F41" s="227"/>
      <c r="G41" s="228" t="s">
        <v>96</v>
      </c>
      <c r="H41" s="228"/>
      <c r="I41" s="228"/>
      <c r="J41" s="228"/>
      <c r="K41" s="228"/>
      <c r="L41" s="228"/>
      <c r="M41" s="228"/>
      <c r="N41" s="228"/>
      <c r="O41" s="228"/>
      <c r="P41" s="228"/>
      <c r="Q41" s="228"/>
      <c r="R41" s="209"/>
      <c r="S41" s="209"/>
      <c r="T41" s="209"/>
      <c r="U41" s="209"/>
      <c r="V41" s="209"/>
      <c r="W41" s="209"/>
      <c r="X41" s="209"/>
      <c r="Y41" s="209"/>
      <c r="Z41" s="209"/>
      <c r="AA41" s="209"/>
      <c r="AB41" s="209"/>
      <c r="AC41" s="20"/>
      <c r="AD41" s="20"/>
      <c r="AE41" s="20"/>
      <c r="AF41" s="20"/>
      <c r="AG41" s="183"/>
      <c r="AH41" s="54" t="s">
        <v>144</v>
      </c>
    </row>
    <row r="42" spans="1:34" ht="18.75" customHeight="1" x14ac:dyDescent="0.4">
      <c r="A42" s="20"/>
      <c r="B42" s="20" t="s">
        <v>97</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183"/>
      <c r="AH42" s="54" t="s">
        <v>145</v>
      </c>
    </row>
    <row r="43" spans="1:34" ht="18.75" customHeight="1" x14ac:dyDescent="0.4">
      <c r="A43" s="20"/>
      <c r="B43" s="20" t="s">
        <v>98</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183"/>
      <c r="AH43" s="54" t="s">
        <v>146</v>
      </c>
    </row>
    <row r="44" spans="1:34" ht="18.75" customHeight="1" x14ac:dyDescent="0.4">
      <c r="A44" s="20"/>
      <c r="B44" s="20"/>
      <c r="C44" s="20" t="s">
        <v>99</v>
      </c>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183"/>
      <c r="AH44" s="54" t="s">
        <v>147</v>
      </c>
    </row>
    <row r="45" spans="1:34" ht="18.75" customHeight="1" x14ac:dyDescent="0.4">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19" t="s">
        <v>109</v>
      </c>
      <c r="AH45" s="54"/>
    </row>
    <row r="46" spans="1:34" ht="18.75" customHeight="1" x14ac:dyDescent="0.4">
      <c r="A46" s="22" t="s">
        <v>102</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19"/>
      <c r="AH46" s="54"/>
    </row>
    <row r="47" spans="1:34" ht="18.75" customHeight="1" x14ac:dyDescent="0.4">
      <c r="A47" s="22"/>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19"/>
    </row>
    <row r="48" spans="1:34" ht="18.75" customHeight="1" x14ac:dyDescent="0.4">
      <c r="A48" s="20"/>
      <c r="B48" s="218" t="s">
        <v>181</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19"/>
    </row>
    <row r="49" spans="1:33" ht="18.75" customHeight="1" x14ac:dyDescent="0.4">
      <c r="A49" s="20"/>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19"/>
    </row>
    <row r="50" spans="1:33" ht="18.75" customHeight="1" x14ac:dyDescent="0.4">
      <c r="A50" s="20"/>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19"/>
    </row>
    <row r="51" spans="1:33" ht="18.75" customHeight="1" x14ac:dyDescent="0.4">
      <c r="A51" s="20"/>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19"/>
    </row>
    <row r="52" spans="1:33" ht="18.75" customHeight="1" x14ac:dyDescent="0.4">
      <c r="A52" s="20"/>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19"/>
    </row>
    <row r="53" spans="1:33" ht="18.75" customHeight="1" x14ac:dyDescent="0.4">
      <c r="A53" s="20"/>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19"/>
    </row>
    <row r="54" spans="1:33" ht="18.75" customHeight="1" x14ac:dyDescent="0.4">
      <c r="A54" s="20"/>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19"/>
    </row>
    <row r="55" spans="1:33" ht="18.75" customHeight="1" x14ac:dyDescent="0.4">
      <c r="A55" s="20"/>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19"/>
    </row>
    <row r="56" spans="1:33" ht="52.5" customHeight="1" x14ac:dyDescent="0.4">
      <c r="A56" s="20"/>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19"/>
    </row>
    <row r="57" spans="1:33" ht="18.75" customHeight="1" x14ac:dyDescent="0.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19"/>
    </row>
    <row r="58" spans="1:33" ht="18.75" customHeight="1" x14ac:dyDescent="0.4">
      <c r="A58" s="20"/>
      <c r="B58" s="23" t="s">
        <v>103</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19"/>
    </row>
    <row r="59" spans="1:33" ht="18.75" customHeight="1" x14ac:dyDescent="0.4">
      <c r="A59" s="20"/>
      <c r="B59" s="27"/>
      <c r="C59" s="28" t="s">
        <v>104</v>
      </c>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9"/>
      <c r="AG59" s="219"/>
    </row>
    <row r="60" spans="1:33" ht="29.25" customHeight="1" x14ac:dyDescent="0.15">
      <c r="A60" s="20"/>
      <c r="B60" s="34"/>
      <c r="C60" s="27"/>
      <c r="D60" s="222" t="s">
        <v>81</v>
      </c>
      <c r="E60" s="222"/>
      <c r="F60" s="222"/>
      <c r="G60" s="222"/>
      <c r="H60" s="207" t="s">
        <v>172</v>
      </c>
      <c r="I60" s="207"/>
      <c r="J60" s="207"/>
      <c r="K60" s="207"/>
      <c r="L60" s="207"/>
      <c r="M60" s="207"/>
      <c r="N60" s="207"/>
      <c r="O60" s="207"/>
      <c r="P60" s="207"/>
      <c r="Q60" s="207"/>
      <c r="R60" s="207"/>
      <c r="S60" s="207"/>
      <c r="T60" s="207"/>
      <c r="U60" s="207"/>
      <c r="V60" s="207"/>
      <c r="W60" s="207"/>
      <c r="X60" s="207"/>
      <c r="Y60" s="207"/>
      <c r="Z60" s="207"/>
      <c r="AA60" s="207"/>
      <c r="AB60" s="207"/>
      <c r="AC60" s="207"/>
      <c r="AD60" s="207"/>
      <c r="AE60" s="29"/>
      <c r="AF60" s="35"/>
      <c r="AG60" s="219"/>
    </row>
    <row r="61" spans="1:33" ht="29.25" customHeight="1" x14ac:dyDescent="0.15">
      <c r="A61" s="20"/>
      <c r="B61" s="34"/>
      <c r="C61" s="34"/>
      <c r="D61" s="222" t="s">
        <v>105</v>
      </c>
      <c r="E61" s="222"/>
      <c r="F61" s="222"/>
      <c r="G61" s="222"/>
      <c r="H61" s="207" t="s">
        <v>173</v>
      </c>
      <c r="I61" s="207"/>
      <c r="J61" s="207"/>
      <c r="K61" s="207"/>
      <c r="L61" s="207"/>
      <c r="M61" s="207"/>
      <c r="N61" s="207"/>
      <c r="O61" s="207"/>
      <c r="P61" s="207"/>
      <c r="Q61" s="207"/>
      <c r="R61" s="207"/>
      <c r="S61" s="207"/>
      <c r="T61" s="207"/>
      <c r="U61" s="207"/>
      <c r="V61" s="207"/>
      <c r="W61" s="207"/>
      <c r="X61" s="207"/>
      <c r="Y61" s="207"/>
      <c r="Z61" s="207"/>
      <c r="AA61" s="207"/>
      <c r="AB61" s="207"/>
      <c r="AC61" s="207"/>
      <c r="AD61" s="207"/>
      <c r="AE61" s="35"/>
      <c r="AF61" s="35"/>
      <c r="AG61" s="219"/>
    </row>
    <row r="62" spans="1:33" ht="29.25" customHeight="1" x14ac:dyDescent="0.15">
      <c r="A62" s="20"/>
      <c r="B62" s="34"/>
      <c r="C62" s="34"/>
      <c r="D62" s="222" t="s">
        <v>106</v>
      </c>
      <c r="E62" s="222"/>
      <c r="F62" s="222"/>
      <c r="G62" s="222"/>
      <c r="H62" s="207" t="s">
        <v>174</v>
      </c>
      <c r="I62" s="207"/>
      <c r="J62" s="207"/>
      <c r="K62" s="207"/>
      <c r="L62" s="207"/>
      <c r="M62" s="207"/>
      <c r="N62" s="207"/>
      <c r="O62" s="207"/>
      <c r="P62" s="207"/>
      <c r="Q62" s="207"/>
      <c r="R62" s="207"/>
      <c r="S62" s="207"/>
      <c r="T62" s="207"/>
      <c r="U62" s="207"/>
      <c r="V62" s="207"/>
      <c r="W62" s="207"/>
      <c r="X62" s="207"/>
      <c r="Y62" s="207"/>
      <c r="Z62" s="207"/>
      <c r="AA62" s="207"/>
      <c r="AB62" s="207"/>
      <c r="AC62" s="207"/>
      <c r="AD62" s="207"/>
      <c r="AE62" s="35"/>
      <c r="AF62" s="35"/>
      <c r="AG62" s="219"/>
    </row>
    <row r="63" spans="1:33" ht="29.25" customHeight="1" x14ac:dyDescent="0.15">
      <c r="A63" s="20"/>
      <c r="B63" s="34"/>
      <c r="C63" s="34"/>
      <c r="D63" s="222" t="s">
        <v>83</v>
      </c>
      <c r="E63" s="222"/>
      <c r="F63" s="222"/>
      <c r="G63" s="222"/>
      <c r="H63" s="207" t="s">
        <v>175</v>
      </c>
      <c r="I63" s="207"/>
      <c r="J63" s="207"/>
      <c r="K63" s="207"/>
      <c r="L63" s="207"/>
      <c r="M63" s="207"/>
      <c r="N63" s="207"/>
      <c r="O63" s="207"/>
      <c r="P63" s="207"/>
      <c r="Q63" s="207"/>
      <c r="R63" s="207"/>
      <c r="S63" s="207"/>
      <c r="T63" s="207"/>
      <c r="U63" s="207"/>
      <c r="V63" s="207"/>
      <c r="W63" s="207"/>
      <c r="X63" s="207"/>
      <c r="Y63" s="207"/>
      <c r="Z63" s="207"/>
      <c r="AA63" s="207"/>
      <c r="AB63" s="207"/>
      <c r="AC63" s="225" t="s">
        <v>91</v>
      </c>
      <c r="AD63" s="225"/>
      <c r="AE63" s="35"/>
      <c r="AF63" s="35"/>
      <c r="AG63" s="219"/>
    </row>
    <row r="64" spans="1:33" ht="11.25" customHeight="1" x14ac:dyDescent="0.4">
      <c r="A64" s="20"/>
      <c r="B64" s="34"/>
      <c r="C64" s="223"/>
      <c r="D64" s="224"/>
      <c r="E64" s="224"/>
      <c r="F64" s="224"/>
      <c r="G64" s="36"/>
      <c r="H64" s="36"/>
      <c r="I64" s="36"/>
      <c r="J64" s="36"/>
      <c r="K64" s="36"/>
      <c r="L64" s="36"/>
      <c r="M64" s="36"/>
      <c r="N64" s="36"/>
      <c r="O64" s="36"/>
      <c r="P64" s="36"/>
      <c r="Q64" s="36"/>
      <c r="R64" s="36"/>
      <c r="S64" s="36"/>
      <c r="T64" s="36"/>
      <c r="U64" s="36"/>
      <c r="V64" s="36"/>
      <c r="W64" s="36"/>
      <c r="X64" s="36"/>
      <c r="Y64" s="36"/>
      <c r="Z64" s="36"/>
      <c r="AA64" s="36"/>
      <c r="AB64" s="36"/>
      <c r="AC64" s="36"/>
      <c r="AD64" s="36"/>
      <c r="AE64" s="37"/>
      <c r="AF64" s="35"/>
      <c r="AG64" s="219"/>
    </row>
    <row r="65" spans="1:34" ht="18.75" customHeight="1" x14ac:dyDescent="0.4">
      <c r="A65" s="20"/>
      <c r="B65" s="34"/>
      <c r="C65" s="38"/>
      <c r="D65" s="38"/>
      <c r="E65" s="38"/>
      <c r="F65" s="38"/>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5"/>
      <c r="AG65" s="219"/>
    </row>
    <row r="66" spans="1:34" ht="18.75" customHeight="1" x14ac:dyDescent="0.4">
      <c r="A66" s="20"/>
      <c r="B66" s="34"/>
      <c r="C66" s="39"/>
      <c r="D66" s="40" t="s">
        <v>107</v>
      </c>
      <c r="E66" s="39"/>
      <c r="F66" s="39"/>
      <c r="G66" s="39"/>
      <c r="H66" s="39"/>
      <c r="I66" s="39"/>
      <c r="J66" s="39"/>
      <c r="K66" s="39"/>
      <c r="L66" s="39"/>
      <c r="M66" s="39"/>
      <c r="N66" s="39"/>
      <c r="O66" s="220" t="s">
        <v>176</v>
      </c>
      <c r="P66" s="220"/>
      <c r="Q66" s="220"/>
      <c r="R66" s="220"/>
      <c r="S66" s="220"/>
      <c r="T66" s="220"/>
      <c r="U66" s="220"/>
      <c r="V66" s="220"/>
      <c r="W66" s="220"/>
      <c r="X66" s="220"/>
      <c r="Y66" s="220"/>
      <c r="Z66" s="220"/>
      <c r="AA66" s="220"/>
      <c r="AB66" s="220"/>
      <c r="AC66" s="220"/>
      <c r="AD66" s="220"/>
      <c r="AE66" s="39"/>
      <c r="AF66" s="35"/>
      <c r="AG66" s="219"/>
    </row>
    <row r="67" spans="1:34" ht="18.75" customHeight="1" x14ac:dyDescent="0.4">
      <c r="A67" s="20"/>
      <c r="B67" s="34"/>
      <c r="C67" s="39"/>
      <c r="D67" s="130" t="s">
        <v>108</v>
      </c>
      <c r="E67" s="39"/>
      <c r="F67" s="39"/>
      <c r="G67" s="39"/>
      <c r="H67" s="39"/>
      <c r="I67" s="39"/>
      <c r="J67" s="39"/>
      <c r="K67" s="39"/>
      <c r="L67" s="39"/>
      <c r="M67" s="39"/>
      <c r="N67" s="39"/>
      <c r="O67" s="220" t="s">
        <v>177</v>
      </c>
      <c r="P67" s="220"/>
      <c r="Q67" s="220"/>
      <c r="R67" s="220"/>
      <c r="S67" s="220"/>
      <c r="T67" s="220"/>
      <c r="U67" s="220"/>
      <c r="V67" s="220"/>
      <c r="W67" s="220"/>
      <c r="X67" s="220"/>
      <c r="Y67" s="220"/>
      <c r="Z67" s="220"/>
      <c r="AA67" s="220"/>
      <c r="AB67" s="220"/>
      <c r="AC67" s="220"/>
      <c r="AD67" s="220"/>
      <c r="AE67" s="39"/>
      <c r="AF67" s="35"/>
      <c r="AG67" s="219"/>
    </row>
    <row r="68" spans="1:34" s="55" customFormat="1" ht="18.75" customHeight="1" x14ac:dyDescent="0.4">
      <c r="A68" s="20"/>
      <c r="B68" s="34"/>
      <c r="C68" s="39"/>
      <c r="D68" s="130" t="s">
        <v>171</v>
      </c>
      <c r="E68" s="39"/>
      <c r="F68" s="39"/>
      <c r="G68" s="39"/>
      <c r="H68" s="39"/>
      <c r="I68" s="39"/>
      <c r="J68" s="39"/>
      <c r="K68" s="39"/>
      <c r="L68" s="39"/>
      <c r="M68" s="39"/>
      <c r="N68" s="39"/>
      <c r="O68" s="117"/>
      <c r="P68" s="117"/>
      <c r="Q68" s="129" t="s">
        <v>178</v>
      </c>
      <c r="R68" s="117"/>
      <c r="S68" s="117"/>
      <c r="T68" s="117"/>
      <c r="U68" s="117"/>
      <c r="V68" s="117"/>
      <c r="W68" s="117"/>
      <c r="X68" s="117"/>
      <c r="Y68" s="117"/>
      <c r="Z68" s="117"/>
      <c r="AA68" s="117"/>
      <c r="AB68" s="117"/>
      <c r="AC68" s="117"/>
      <c r="AD68" s="117"/>
      <c r="AE68" s="39"/>
      <c r="AF68" s="35"/>
      <c r="AG68" s="219"/>
      <c r="AH68" s="101"/>
    </row>
    <row r="69" spans="1:34" ht="18.75" customHeight="1" x14ac:dyDescent="0.4">
      <c r="A69" s="20"/>
      <c r="B69" s="41"/>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7"/>
      <c r="AG69" s="219"/>
    </row>
    <row r="70" spans="1:34" ht="18.75" customHeight="1" x14ac:dyDescent="0.4">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19"/>
    </row>
    <row r="71" spans="1:34" ht="18.75" customHeight="1" x14ac:dyDescent="0.4">
      <c r="A71" s="20"/>
      <c r="B71" s="218" t="s">
        <v>180</v>
      </c>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9"/>
    </row>
    <row r="72" spans="1:34" ht="18.75" customHeight="1" x14ac:dyDescent="0.4">
      <c r="A72" s="20"/>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9"/>
    </row>
    <row r="73" spans="1:34" ht="18.75" customHeight="1" x14ac:dyDescent="0.4">
      <c r="A73" s="20"/>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9"/>
    </row>
    <row r="74" spans="1:34" ht="18.75" customHeight="1" x14ac:dyDescent="0.4">
      <c r="A74" s="20"/>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9"/>
    </row>
    <row r="75" spans="1:34" ht="18.75" customHeight="1" x14ac:dyDescent="0.4">
      <c r="A75" s="20"/>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9"/>
    </row>
    <row r="76" spans="1:34" ht="18.75" customHeight="1" x14ac:dyDescent="0.4">
      <c r="A76" s="20"/>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9"/>
    </row>
    <row r="77" spans="1:34" ht="139.5" customHeight="1" x14ac:dyDescent="0.4">
      <c r="A77" s="20"/>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9"/>
    </row>
    <row r="78" spans="1:34" ht="18.75" customHeight="1" x14ac:dyDescent="0.4"/>
    <row r="79" spans="1:34" ht="18.75" customHeight="1" x14ac:dyDescent="0.4"/>
  </sheetData>
  <sheetProtection algorithmName="SHA-512" hashValue="uPN7kUNyTn0s4UKPwtcdwrwH0Q1sEaXqJM65Y1mJeKHXDX2wzgFZ+lSPnWWY733fHN3pnVUEPEDR78fIttNMcg==" saltValue="LiIGwfa34LK5Tb+jRkdolw==" spinCount="100000" sheet="1" objects="1" scenarios="1" selectLockedCells="1"/>
  <mergeCells count="66">
    <mergeCell ref="B39:F39"/>
    <mergeCell ref="B40:F40"/>
    <mergeCell ref="B41:F41"/>
    <mergeCell ref="G40:Q40"/>
    <mergeCell ref="G41:Q41"/>
    <mergeCell ref="G39:Q39"/>
    <mergeCell ref="A19:AF19"/>
    <mergeCell ref="U26:U27"/>
    <mergeCell ref="V26:Y27"/>
    <mergeCell ref="Z26:Z27"/>
    <mergeCell ref="AA26:AD27"/>
    <mergeCell ref="AE26:AE27"/>
    <mergeCell ref="H63:AB63"/>
    <mergeCell ref="AG45:AG77"/>
    <mergeCell ref="B71:AF77"/>
    <mergeCell ref="O66:AD66"/>
    <mergeCell ref="O67:AD67"/>
    <mergeCell ref="B48:AF56"/>
    <mergeCell ref="D60:G60"/>
    <mergeCell ref="D61:G61"/>
    <mergeCell ref="D62:G62"/>
    <mergeCell ref="D63:G63"/>
    <mergeCell ref="C64:F64"/>
    <mergeCell ref="AC63:AD63"/>
    <mergeCell ref="H60:AD60"/>
    <mergeCell ref="H61:AD61"/>
    <mergeCell ref="V11:AF11"/>
    <mergeCell ref="V12:AF12"/>
    <mergeCell ref="V10:AD10"/>
    <mergeCell ref="E14:AC15"/>
    <mergeCell ref="H62:AD62"/>
    <mergeCell ref="R39:AB39"/>
    <mergeCell ref="R40:AB40"/>
    <mergeCell ref="R41:AB41"/>
    <mergeCell ref="F26:F27"/>
    <mergeCell ref="G26:J27"/>
    <mergeCell ref="K26:K27"/>
    <mergeCell ref="L26:O27"/>
    <mergeCell ref="P26:P27"/>
    <mergeCell ref="C23:E23"/>
    <mergeCell ref="B30:AE31"/>
    <mergeCell ref="A16:AF18"/>
    <mergeCell ref="AG6:AG44"/>
    <mergeCell ref="I23:K23"/>
    <mergeCell ref="D25:E25"/>
    <mergeCell ref="I25:J25"/>
    <mergeCell ref="N25:O25"/>
    <mergeCell ref="B24:P24"/>
    <mergeCell ref="Q28:AE29"/>
    <mergeCell ref="B28:P29"/>
    <mergeCell ref="R23:T23"/>
    <mergeCell ref="X23:Z23"/>
    <mergeCell ref="Q24:AE24"/>
    <mergeCell ref="S25:T25"/>
    <mergeCell ref="X25:Y25"/>
    <mergeCell ref="AC25:AD25"/>
    <mergeCell ref="Q26:T27"/>
    <mergeCell ref="B26:E27"/>
    <mergeCell ref="V8:AF8"/>
    <mergeCell ref="V9:AF9"/>
    <mergeCell ref="A5:AF5"/>
    <mergeCell ref="A1:AF1"/>
    <mergeCell ref="A2:AF2"/>
    <mergeCell ref="A3:AF3"/>
    <mergeCell ref="A4:AF4"/>
    <mergeCell ref="Z6:AF6"/>
  </mergeCells>
  <phoneticPr fontId="2"/>
  <hyperlinks>
    <hyperlink ref="Q68" r:id="rId1" xr:uid="{00000000-0004-0000-0100-000000000000}"/>
  </hyperlinks>
  <pageMargins left="0.51181102362204722" right="0.31496062992125984" top="0.94488188976377963" bottom="0.35433070866141736" header="0" footer="0"/>
  <pageSetup paperSize="9" scale="91" fitToHeight="2" orientation="portrait" blackAndWhite="1" r:id="rId2"/>
  <rowBreaks count="1" manualBreakCount="1">
    <brk id="44" max="31"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①確認書!$O$2:$O$3</xm:f>
          </x14:formula1>
          <xm:sqref>B40:F41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3"/>
  <sheetViews>
    <sheetView topLeftCell="A16" workbookViewId="0">
      <selection activeCell="B10" sqref="B10"/>
    </sheetView>
  </sheetViews>
  <sheetFormatPr defaultColWidth="0" defaultRowHeight="18.75" zeroHeight="1" x14ac:dyDescent="0.4"/>
  <cols>
    <col min="1" max="1" width="9.875" customWidth="1"/>
    <col min="2" max="2" width="30.875" customWidth="1"/>
    <col min="3" max="3" width="15.125" customWidth="1"/>
    <col min="4" max="4" width="15.875" customWidth="1"/>
    <col min="5" max="5" width="12.25" customWidth="1"/>
    <col min="6" max="6" width="1.125" style="2" customWidth="1"/>
    <col min="7" max="16384" width="9" hidden="1"/>
  </cols>
  <sheetData>
    <row r="1" spans="1:5" ht="19.5" x14ac:dyDescent="0.4">
      <c r="A1" s="42" t="s">
        <v>121</v>
      </c>
      <c r="B1" s="2"/>
      <c r="C1" s="2"/>
      <c r="D1" s="2"/>
      <c r="E1" s="2"/>
    </row>
    <row r="2" spans="1:5" x14ac:dyDescent="0.4">
      <c r="A2" s="2"/>
      <c r="B2" s="2"/>
      <c r="C2" s="2"/>
      <c r="D2" s="2"/>
      <c r="E2" s="2"/>
    </row>
    <row r="3" spans="1:5" x14ac:dyDescent="0.4">
      <c r="A3" s="233" t="s">
        <v>110</v>
      </c>
      <c r="B3" s="233"/>
      <c r="C3" s="233" t="s">
        <v>111</v>
      </c>
      <c r="D3" s="233"/>
      <c r="E3" s="233"/>
    </row>
    <row r="4" spans="1:5" x14ac:dyDescent="0.4">
      <c r="A4" s="122" t="s">
        <v>112</v>
      </c>
      <c r="B4" s="123" t="s">
        <v>113</v>
      </c>
      <c r="C4" s="236" t="s">
        <v>114</v>
      </c>
      <c r="D4" s="234" t="s">
        <v>115</v>
      </c>
      <c r="E4" s="234"/>
    </row>
    <row r="5" spans="1:5" x14ac:dyDescent="0.4">
      <c r="A5" s="118" t="s">
        <v>116</v>
      </c>
      <c r="B5" s="119" t="s">
        <v>117</v>
      </c>
      <c r="C5" s="237"/>
      <c r="D5" s="120" t="s">
        <v>118</v>
      </c>
      <c r="E5" s="121">
        <v>0.5</v>
      </c>
    </row>
    <row r="6" spans="1:5" ht="28.5" customHeight="1" x14ac:dyDescent="0.4">
      <c r="A6" s="127" t="s">
        <v>112</v>
      </c>
      <c r="B6" s="128"/>
      <c r="C6" s="229" t="s">
        <v>119</v>
      </c>
      <c r="D6" s="235" t="s">
        <v>115</v>
      </c>
      <c r="E6" s="235"/>
    </row>
    <row r="7" spans="1:5" ht="28.5" customHeight="1" x14ac:dyDescent="0.4">
      <c r="A7" s="124" t="s">
        <v>116</v>
      </c>
      <c r="B7" s="125"/>
      <c r="C7" s="230"/>
      <c r="D7" s="126" t="s">
        <v>119</v>
      </c>
      <c r="E7" s="126" t="s">
        <v>120</v>
      </c>
    </row>
    <row r="8" spans="1:5" ht="28.5" customHeight="1" x14ac:dyDescent="0.4">
      <c r="A8" s="127" t="s">
        <v>112</v>
      </c>
      <c r="B8" s="128"/>
      <c r="C8" s="229" t="s">
        <v>119</v>
      </c>
      <c r="D8" s="235" t="s">
        <v>115</v>
      </c>
      <c r="E8" s="235"/>
    </row>
    <row r="9" spans="1:5" ht="28.5" customHeight="1" x14ac:dyDescent="0.4">
      <c r="A9" s="124" t="s">
        <v>116</v>
      </c>
      <c r="B9" s="125"/>
      <c r="C9" s="230"/>
      <c r="D9" s="126" t="s">
        <v>119</v>
      </c>
      <c r="E9" s="126" t="s">
        <v>120</v>
      </c>
    </row>
    <row r="10" spans="1:5" ht="28.5" customHeight="1" x14ac:dyDescent="0.4">
      <c r="A10" s="127" t="s">
        <v>112</v>
      </c>
      <c r="B10" s="128"/>
      <c r="C10" s="229" t="s">
        <v>119</v>
      </c>
      <c r="D10" s="235" t="s">
        <v>115</v>
      </c>
      <c r="E10" s="235"/>
    </row>
    <row r="11" spans="1:5" ht="28.5" customHeight="1" x14ac:dyDescent="0.4">
      <c r="A11" s="124" t="s">
        <v>116</v>
      </c>
      <c r="B11" s="125"/>
      <c r="C11" s="230"/>
      <c r="D11" s="126" t="s">
        <v>119</v>
      </c>
      <c r="E11" s="126" t="s">
        <v>120</v>
      </c>
    </row>
    <row r="12" spans="1:5" ht="28.5" customHeight="1" x14ac:dyDescent="0.4">
      <c r="A12" s="127" t="s">
        <v>112</v>
      </c>
      <c r="B12" s="128"/>
      <c r="C12" s="229" t="s">
        <v>119</v>
      </c>
      <c r="D12" s="235" t="s">
        <v>115</v>
      </c>
      <c r="E12" s="235"/>
    </row>
    <row r="13" spans="1:5" ht="28.5" customHeight="1" x14ac:dyDescent="0.4">
      <c r="A13" s="124" t="s">
        <v>116</v>
      </c>
      <c r="B13" s="125"/>
      <c r="C13" s="230"/>
      <c r="D13" s="126" t="s">
        <v>119</v>
      </c>
      <c r="E13" s="126" t="s">
        <v>120</v>
      </c>
    </row>
    <row r="14" spans="1:5" ht="28.5" customHeight="1" x14ac:dyDescent="0.4">
      <c r="A14" s="127" t="s">
        <v>112</v>
      </c>
      <c r="B14" s="128"/>
      <c r="C14" s="229" t="s">
        <v>119</v>
      </c>
      <c r="D14" s="235" t="s">
        <v>115</v>
      </c>
      <c r="E14" s="235"/>
    </row>
    <row r="15" spans="1:5" ht="28.5" customHeight="1" x14ac:dyDescent="0.4">
      <c r="A15" s="124" t="s">
        <v>116</v>
      </c>
      <c r="B15" s="125"/>
      <c r="C15" s="230"/>
      <c r="D15" s="126" t="s">
        <v>119</v>
      </c>
      <c r="E15" s="126" t="s">
        <v>120</v>
      </c>
    </row>
    <row r="16" spans="1:5" ht="28.5" customHeight="1" x14ac:dyDescent="0.4">
      <c r="A16" s="127" t="s">
        <v>112</v>
      </c>
      <c r="B16" s="128"/>
      <c r="C16" s="229" t="s">
        <v>119</v>
      </c>
      <c r="D16" s="235" t="s">
        <v>115</v>
      </c>
      <c r="E16" s="235"/>
    </row>
    <row r="17" spans="1:5" ht="28.5" customHeight="1" x14ac:dyDescent="0.4">
      <c r="A17" s="124" t="s">
        <v>116</v>
      </c>
      <c r="B17" s="125"/>
      <c r="C17" s="230"/>
      <c r="D17" s="126" t="s">
        <v>119</v>
      </c>
      <c r="E17" s="126" t="s">
        <v>120</v>
      </c>
    </row>
    <row r="18" spans="1:5" ht="28.5" customHeight="1" x14ac:dyDescent="0.4">
      <c r="A18" s="127" t="s">
        <v>112</v>
      </c>
      <c r="B18" s="128"/>
      <c r="C18" s="229" t="s">
        <v>119</v>
      </c>
      <c r="D18" s="235" t="s">
        <v>115</v>
      </c>
      <c r="E18" s="235"/>
    </row>
    <row r="19" spans="1:5" ht="28.5" customHeight="1" x14ac:dyDescent="0.4">
      <c r="A19" s="124" t="s">
        <v>116</v>
      </c>
      <c r="B19" s="125"/>
      <c r="C19" s="230"/>
      <c r="D19" s="126" t="s">
        <v>119</v>
      </c>
      <c r="E19" s="126" t="s">
        <v>120</v>
      </c>
    </row>
    <row r="20" spans="1:5" ht="28.5" customHeight="1" x14ac:dyDescent="0.4">
      <c r="A20" s="127" t="s">
        <v>112</v>
      </c>
      <c r="B20" s="128"/>
      <c r="C20" s="229" t="s">
        <v>119</v>
      </c>
      <c r="D20" s="235" t="s">
        <v>115</v>
      </c>
      <c r="E20" s="235"/>
    </row>
    <row r="21" spans="1:5" ht="28.5" customHeight="1" x14ac:dyDescent="0.4">
      <c r="A21" s="124" t="s">
        <v>116</v>
      </c>
      <c r="B21" s="125"/>
      <c r="C21" s="230"/>
      <c r="D21" s="126" t="s">
        <v>119</v>
      </c>
      <c r="E21" s="126" t="s">
        <v>120</v>
      </c>
    </row>
    <row r="22" spans="1:5" x14ac:dyDescent="0.4">
      <c r="A22" s="2"/>
      <c r="B22" s="2"/>
      <c r="C22" s="2"/>
      <c r="D22" s="2"/>
      <c r="E22" s="2"/>
    </row>
    <row r="23" spans="1:5" ht="114" customHeight="1" x14ac:dyDescent="0.4">
      <c r="A23" s="231" t="s">
        <v>122</v>
      </c>
      <c r="B23" s="232"/>
      <c r="C23" s="232"/>
      <c r="D23" s="232"/>
      <c r="E23" s="232"/>
    </row>
  </sheetData>
  <sheetProtection password="CC71" sheet="1" objects="1" scenarios="1" selectLockedCells="1"/>
  <mergeCells count="21">
    <mergeCell ref="A23:E23"/>
    <mergeCell ref="A3:B3"/>
    <mergeCell ref="C3:E3"/>
    <mergeCell ref="D4:E4"/>
    <mergeCell ref="D6:E6"/>
    <mergeCell ref="D8:E8"/>
    <mergeCell ref="D10:E10"/>
    <mergeCell ref="D12:E12"/>
    <mergeCell ref="D14:E14"/>
    <mergeCell ref="D16:E16"/>
    <mergeCell ref="D18:E18"/>
    <mergeCell ref="D20:E20"/>
    <mergeCell ref="C4:C5"/>
    <mergeCell ref="C6:C7"/>
    <mergeCell ref="C8:C9"/>
    <mergeCell ref="C10:C11"/>
    <mergeCell ref="C12:C13"/>
    <mergeCell ref="C14:C15"/>
    <mergeCell ref="C16:C17"/>
    <mergeCell ref="C18:C19"/>
    <mergeCell ref="C20:C21"/>
  </mergeCells>
  <phoneticPr fontId="2"/>
  <pageMargins left="0.70866141732283472" right="0.51181102362204722" top="0.74803149606299213" bottom="0.74803149606299213"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①確認書</vt:lpstr>
      <vt:lpstr>②申告書</vt:lpstr>
      <vt:lpstr>③特例対象資産一覧</vt:lpstr>
      <vt:lpstr>①確認書!Print_Area</vt:lpstr>
      <vt:lpstr>②申告書!Print_Area</vt:lpstr>
      <vt:lpstr>③特例対象資産一覧!Print_Area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dc:creator>
  <cp:lastModifiedBy>hino</cp:lastModifiedBy>
  <cp:lastPrinted>2020-12-23T04:20:32Z</cp:lastPrinted>
  <dcterms:created xsi:type="dcterms:W3CDTF">2020-10-03T01:38:29Z</dcterms:created>
  <dcterms:modified xsi:type="dcterms:W3CDTF">2020-12-23T04:22:47Z</dcterms:modified>
</cp:coreProperties>
</file>